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1 год\Отчет_Годовой\Решение_сПриложениями_исп.2021 год\"/>
    </mc:Choice>
  </mc:AlternateContent>
  <bookViews>
    <workbookView xWindow="0" yWindow="0" windowWidth="21570" windowHeight="5955"/>
  </bookViews>
  <sheets>
    <sheet name="приложение 4" sheetId="2" r:id="rId1"/>
    <sheet name="таблица 1 к прил." sheetId="3" r:id="rId2"/>
    <sheet name="таблица 2 к прил." sheetId="4" r:id="rId3"/>
    <sheet name="таблица 3 к прил." sheetId="5" r:id="rId4"/>
  </sheets>
  <definedNames>
    <definedName name="_xlnm.Print_Titles" localSheetId="0">'приложение 4'!$11:$13</definedName>
    <definedName name="_xlnm.Print_Area" localSheetId="0">'приложение 4'!$A$1:$E$109</definedName>
    <definedName name="_xlnm.Print_Area" localSheetId="1">'таблица 1 к прил.'!$A$1:$D$25</definedName>
    <definedName name="_xlnm.Print_Area" localSheetId="2">'таблица 2 к прил.'!$A$1:$D$19</definedName>
    <definedName name="_xlnm.Print_Area" localSheetId="3">'таблица 3 к прил.'!$A$1:$D$21</definedName>
  </definedNames>
  <calcPr calcId="162913"/>
</workbook>
</file>

<file path=xl/calcChain.xml><?xml version="1.0" encoding="utf-8"?>
<calcChain xmlns="http://schemas.openxmlformats.org/spreadsheetml/2006/main">
  <c r="C15" i="2" l="1"/>
  <c r="C14" i="2"/>
  <c r="C30" i="2"/>
  <c r="C31" i="2"/>
  <c r="C29" i="2"/>
  <c r="B17" i="5" l="1"/>
  <c r="C17" i="5"/>
  <c r="D7" i="5"/>
  <c r="D8" i="5"/>
  <c r="D9" i="5"/>
  <c r="D10" i="5"/>
  <c r="D11" i="5"/>
  <c r="D12" i="5"/>
  <c r="D13" i="5"/>
  <c r="D14" i="5"/>
  <c r="D15" i="5"/>
  <c r="D16" i="5"/>
  <c r="D6" i="5"/>
  <c r="D17" i="5" l="1"/>
  <c r="C15" i="4"/>
  <c r="B15" i="4"/>
  <c r="D15" i="4"/>
  <c r="D14" i="4"/>
  <c r="D13" i="4"/>
  <c r="D12" i="4"/>
  <c r="D11" i="4"/>
  <c r="D10" i="4"/>
  <c r="D9" i="4"/>
  <c r="D8" i="4"/>
  <c r="D7" i="4"/>
  <c r="C21" i="3"/>
  <c r="B7" i="3"/>
  <c r="B21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</calcChain>
</file>

<file path=xl/sharedStrings.xml><?xml version="1.0" encoding="utf-8"?>
<sst xmlns="http://schemas.openxmlformats.org/spreadsheetml/2006/main" count="276" uniqueCount="183">
  <si>
    <t>Код дохода по бюджетной классификации</t>
  </si>
  <si>
    <t>-</t>
  </si>
  <si>
    <t>000 2 00 00000 00 0000 000</t>
  </si>
  <si>
    <t>000 2 02 00000 00 0000 000</t>
  </si>
  <si>
    <t>000 2 02 20000 00 0000 150</t>
  </si>
  <si>
    <t xml:space="preserve">  Субсидии бюджетам на софинансирование капитальных вложений в объекты муниципальной собственности</t>
  </si>
  <si>
    <t>000 2 02 20077 00 0000 150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</si>
  <si>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</si>
  <si>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>000 2 02 20077 05 0000 150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</si>
  <si>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</si>
  <si>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</si>
  <si>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</si>
  <si>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000 2 02 20216 05 0000 150</t>
  </si>
  <si>
    <t xml:space="preserve">  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</si>
  <si>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000 2 02 25097 00 0000 150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</si>
  <si>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</si>
  <si>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000 2 02 25097 05 0000 150</t>
  </si>
  <si>
    <t xml:space="preserve">  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</si>
  <si>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000 2 02 25169 00 0000 150</t>
  </si>
  <si>
    <t xml:space="preserve">  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</si>
  <si>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000 2 02 25169 05 0000 150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</si>
  <si>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</si>
  <si>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</si>
  <si>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</si>
  <si>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</si>
  <si>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</si>
  <si>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</si>
  <si>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</si>
  <si>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</si>
  <si>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 xml:space="preserve">  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</si>
  <si>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000 2 02 25491 00 0000 150</t>
  </si>
  <si>
    <t xml:space="preserve">  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</si>
  <si>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000 2 02 25491 05 0000 150</t>
  </si>
  <si>
    <t xml:space="preserve">  Субсидии бюджетам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</si>
  <si>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000 2 02 25527 00 0000 150</t>
  </si>
  <si>
    <t xml:space="preserve">  Субсидии бюджетам муниципальных районов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</si>
  <si>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000 2 02 25527 05 0000 150</t>
  </si>
  <si>
    <t xml:space="preserve">  Субсидии бюджетам на реализацию программ формирования современной городской среды</t>
  </si>
  <si>
    <t>000 2 02 25555 00 0000 150</t>
  </si>
  <si>
    <t xml:space="preserve">  Субсидии бюджетам муниципальных районов на реализацию программ формирования современной городской среды</t>
  </si>
  <si>
    <t>000 2 02 25555 05 0000 150</t>
  </si>
  <si>
    <t>000 2 02 29999 00 0000 150</t>
  </si>
  <si>
    <t xml:space="preserve">  Прочие субсидии бюджетам муниципальных районов</t>
  </si>
  <si>
    <t>000 2 02 29999 05 0000 150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</si>
  <si>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</si>
  <si>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</si>
  <si>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</si>
  <si>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</si>
  <si>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</si>
  <si>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</si>
  <si>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</si>
  <si>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</si>
  <si>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</si>
  <si>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</si>
  <si>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</si>
  <si>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</si>
  <si>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000 2 02 35118 05 0000 150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</si>
  <si>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</si>
  <si>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</si>
  <si>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</si>
  <si>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</si>
  <si>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 xml:space="preserve">  Субвенции бюджетам на проведение Всероссийской переписи населения 2020 года</t>
  </si>
  <si>
    <t>000 2 02 35469 00 0000 150</t>
  </si>
  <si>
    <t xml:space="preserve">  Субвенции бюджетам муниципальных районов на проведение Всероссийской переписи населения 2020 года</t>
  </si>
  <si>
    <t>000 2 02 35469 05 0000 150</t>
  </si>
  <si>
    <t>000 2 02 40000 00 0000 150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</si>
  <si>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</si>
  <si>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</si>
  <si>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</si>
  <si>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000 2 02 45303 05 0000 150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</si>
  <si>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</si>
  <si>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</si>
  <si>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муниципальных районов</t>
  </si>
  <si>
    <t>000 2 02 49999 05 0000 150</t>
  </si>
  <si>
    <t>000 2 18 00000 00 0000 000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</si>
  <si>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</si>
  <si>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</si>
  <si>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</si>
  <si>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</si>
  <si>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 xml:space="preserve">  Доходы бюджетов муниципальных районов от возврата организациями остатков субсидий прошлых лет</t>
  </si>
  <si>
    <t>000 2 18 05000 05 0000 150</t>
  </si>
  <si>
    <t xml:space="preserve">  Доходы бюджетов муниципальных районов от возврата бюджетными учреждениями остатков субсидий прошлых лет</t>
  </si>
  <si>
    <t>000 2 18 05010 05 0000 150</t>
  </si>
  <si>
    <t xml:space="preserve">  Доходы бюджетов муниципальных районов от возврата автономными учреждениями остатков субсидий прошлых лет</t>
  </si>
  <si>
    <t>000 2 18 05020 05 0000 150</t>
  </si>
  <si>
    <t>000 2 18 35118 05 0000 150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</si>
  <si>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</si>
  <si>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</si>
  <si>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</si>
  <si>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</si>
  <si>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</si>
  <si>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 xml:space="preserve">  Возврат остатков субсидий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из бюджетов муниципальных районов</t>
  </si>
  <si>
    <t>000 2 19 25169 05 0000 150</t>
  </si>
  <si>
    <t xml:space="preserve">  Возврат остатков субсидий на оснащение объектов спортивной инфраструктуры спортивно-технологическим оборудованием из бюджетов муниципальных районов</t>
  </si>
  <si>
    <t>000 2 19 25228 05 0000 150</t>
  </si>
  <si>
    <t>000 2 19 25555 05 0000 150</t>
  </si>
  <si>
    <t>000 2 19 35118 05 0000 150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</si>
  <si>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</si>
  <si>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</si>
  <si>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% исполнения</t>
  </si>
  <si>
    <t>Уточненный кассовый план на 2021 год</t>
  </si>
  <si>
    <t>тыс.рублей</t>
  </si>
  <si>
    <t xml:space="preserve"> Наименование </t>
  </si>
  <si>
    <t>__________________________</t>
  </si>
  <si>
    <t>тыс. рублей</t>
  </si>
  <si>
    <t>Наименование межбюджетных трансфертов (прочие субсидии)</t>
  </si>
  <si>
    <t>Всего</t>
  </si>
  <si>
    <t xml:space="preserve">Наименование межбюджетных трансфертов </t>
  </si>
  <si>
    <t>ВСЕГО</t>
  </si>
  <si>
    <t>таблица 1 к приложению</t>
  </si>
  <si>
    <t>таблица 2 к приложению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</si>
  <si>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</si>
  <si>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</si>
  <si>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</si>
  <si>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</si>
  <si>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</si>
  <si>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 xml:space="preserve">  Субсидии бюджетам муниципальных районов на оснащение объектов спортивной инфраструктуры спортивно-технологическим оборудованием</t>
  </si>
  <si>
    <t>000 2 02 25228 05 0000 150</t>
  </si>
  <si>
    <t xml:space="preserve">  Субсидии бюджетам на поддержку отрасли культуры</t>
  </si>
  <si>
    <t>000 2 02 25519 00 0000 150</t>
  </si>
  <si>
    <t xml:space="preserve">  Субсидии бюджетам муниципальных районов на поддержку отрасли культуры</t>
  </si>
  <si>
    <t>000 2 02 25519 05 0000 150</t>
  </si>
  <si>
    <t xml:space="preserve">  Прочие субсидии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</si>
  <si>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</si>
  <si>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000 2 02 45160 00 0000 150</t>
  </si>
  <si>
    <t xml:space="preserve"> 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</si>
  <si>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000 2 02 45160 05 0000 150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</si>
  <si>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</si>
  <si>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комиссариаты, из бюджетов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</si>
  <si>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</si>
  <si>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 на реализацию программ формирования современной городской среды из бюджетов муниципальных районов</t>
  </si>
  <si>
    <t xml:space="preserve">  Возврат остатков субвенций на осуществление первичного воинского учета на территориях, где отсутствуют военные комиссариаты, из бюджетов муниципальных районов</t>
  </si>
  <si>
    <t xml:space="preserve">  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</si>
  <si>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000 2 02 35135 00 0000 150</t>
  </si>
  <si>
    <t xml:space="preserve">  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</si>
  <si>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000 2 02 35135 05 0000 150</t>
  </si>
  <si>
    <t>Субсидия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</si>
  <si>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</si>
  <si>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Субсидия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</t>
  </si>
  <si>
    <t>Поддержание безопасного технического состояния гидротехнических сооружений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</si>
  <si>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</si>
  <si>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Субсидия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</si>
  <si>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Субсидия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</si>
  <si>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СУбсидии на реализацию мероприятий о организации функционирования систем жизнеебеспечения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</t>
  </si>
  <si>
    <t>Ресурсное обеспечение модернизации образования Новосибирской области</t>
  </si>
  <si>
    <t>Комплектование библиотечных фондов муниципальных общедоступных библиотек Новосибирской области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</si>
  <si>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</si>
  <si>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Организация водоснабжения и водоотведения на территориях муниципальных районов</t>
  </si>
  <si>
    <t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</si>
  <si>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</si>
  <si>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 мероприятий по улучшению социального положения семей с детьми, по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</t>
  </si>
  <si>
    <t xml:space="preserve">Иные межбюджетные трансферты на возмещение специализированным службам по вопросам похоронного дела стоимости услуг согласно гарантированному перечню услуг по погребению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 </t>
  </si>
  <si>
    <t>Кассовое исполнение за  2021 год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</si>
  <si>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</si>
  <si>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</si>
  <si>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>Кассовое исполнение за 2021 год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</si>
  <si>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</si>
  <si>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(РАЗОВЫЕ)</t>
  </si>
  <si>
    <t>Передача полномочий КСП</t>
  </si>
  <si>
    <t>Передача полномочий из бюджета Раздольненского сельсовета в бюджет района</t>
  </si>
  <si>
    <t>Кассовое
исполнение за 2021 год</t>
  </si>
  <si>
    <t>Исполнение по поступлениям доходов по КБК  000 2 02 29999 00 0000 150  Прочие субсидии в бюджете Новосибирского района Новосибирской области за 2021 год</t>
  </si>
  <si>
    <t>Исполнение по поступлениям доходов по КБК  000 2 02 49999 00 0000 150  Прочие  межбюджетные трансферты за 2021 год</t>
  </si>
  <si>
    <t>таблица 3 к приложению</t>
  </si>
  <si>
    <t>Субвенция на реализацию основных общеобразовательных программ в муниципальных общеобразовательных организациях</t>
  </si>
  <si>
    <t>Субвенция на реализацию основных общеобразовательных программ дошкольного образования в муниципальных образовательных организациях</t>
  </si>
  <si>
    <t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</t>
  </si>
  <si>
    <t>Субвенция на образование и организацию деятельности комиссий по делам несовершеннолетних и защите их прав</t>
  </si>
  <si>
    <t xml:space="preserve"> Субвенция на осуществление отдельных государственных полномочий Новосибирской области по решению вопросов в сфере административных правонарушени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</si>
  <si>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</si>
  <si>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Субвенция на организацию мероприятий при осуществлении деятельности по обращению с животными без владельцев</t>
  </si>
  <si>
    <t xml:space="preserve"> Субвенция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</si>
  <si>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области,</t>
  </si>
  <si>
    <t xml:space="preserve"> Субвенция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</si>
  <si>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Субвенция на социальную поддержку отдельных категорий детей, обучающихся в образовательных организациях,</t>
  </si>
  <si>
    <t>Исполнение по поступлениям доходов по КБК  000 2 02 30024 00 0000 150 Субвенции местным бюджетам на выполнение передаваемых полномочий  за 2021 год</t>
  </si>
  <si>
    <t>_____________________________</t>
  </si>
  <si>
    <t>Исполнение по межбюджетным трансфертам, полученным бюджетом Новосибирского района Новосибирской области из других бюджетов бюджетной системы Российской Федерации за 2021 год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</si>
  <si>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</si>
  <si>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</si>
  <si>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</si>
  <si>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 xml:space="preserve">Новосибирского района  Новосибирской области за 2021 год"
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</si>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</sst>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d\.mm\.yyyy"/>
    <numFmt numFmtId="165" formatCode="#,##0.00_ ;\-#,##0.00"/>
    <numFmt numFmtId="166" formatCode="00;[Red]\-00;&quot;&quot;"/>
    <numFmt numFmtId="167" formatCode="0.0%"/>
    <numFmt numFmtId="168" formatCode="#,##0.0,"/>
    <numFmt numFmtId="169" formatCode="#,##0.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9" fontId="12" fillId="0" borderId="0" applyFont="0" applyFill="0" applyBorder="0" applyAlignment="0" applyProtection="0"/>
    <xf numFmtId="0" fontId="17" fillId="0" borderId="1"/>
    <xf numFmtId="0" fontId="18" fillId="0" borderId="1"/>
  </cellStyleXfs>
  <cellXfs count="4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4" fillId="0" borderId="34" xfId="0" applyNumberFormat="1" applyFont="1" applyFill="1" applyBorder="1" applyAlignment="1" applyProtection="1">
      <alignment horizontal="left" vertical="center" wrapText="1"/>
      <protection hidden="1"/>
    </xf>
    <xf numFmtId="166" fontId="14" fillId="0" borderId="34" xfId="0" applyNumberFormat="1" applyFont="1" applyFill="1" applyBorder="1" applyAlignment="1" applyProtection="1">
      <alignment horizontal="center" vertical="center"/>
      <protection hidden="1"/>
    </xf>
    <xf numFmtId="167" fontId="14" fillId="0" borderId="34" xfId="130" applyNumberFormat="1" applyFont="1" applyFill="1" applyBorder="1" applyAlignment="1" applyProtection="1">
      <alignment horizontal="right" vertical="center"/>
      <protection hidden="1"/>
    </xf>
    <xf numFmtId="0" fontId="13" fillId="0" borderId="34" xfId="0" applyNumberFormat="1" applyFont="1" applyFill="1" applyBorder="1" applyAlignment="1" applyProtection="1">
      <alignment horizontal="left" vertical="center" wrapText="1"/>
      <protection hidden="1"/>
    </xf>
    <xf numFmtId="167" fontId="13" fillId="0" borderId="34" xfId="130" applyNumberFormat="1" applyFont="1" applyFill="1" applyBorder="1" applyAlignment="1" applyProtection="1">
      <alignment horizontal="right" vertical="center"/>
      <protection hidden="1"/>
    </xf>
    <xf numFmtId="166" fontId="13" fillId="0" borderId="34" xfId="0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Protection="1">
      <protection hidden="1"/>
    </xf>
    <xf numFmtId="0" fontId="15" fillId="0" borderId="0" xfId="0" applyFont="1"/>
    <xf numFmtId="0" fontId="16" fillId="0" borderId="0" xfId="0" applyNumberFormat="1" applyFont="1" applyFill="1" applyProtection="1">
      <protection hidden="1"/>
    </xf>
    <xf numFmtId="0" fontId="16" fillId="0" borderId="0" xfId="0" applyNumberFormat="1" applyFont="1" applyFill="1" applyAlignment="1" applyProtection="1">
      <alignment vertical="center" wrapText="1"/>
      <protection hidden="1"/>
    </xf>
    <xf numFmtId="0" fontId="16" fillId="0" borderId="0" xfId="0" applyNumberFormat="1" applyFont="1" applyFill="1" applyAlignment="1" applyProtection="1">
      <alignment horizontal="right" vertical="center" wrapText="1"/>
      <protection hidden="1"/>
    </xf>
    <xf numFmtId="0" fontId="16" fillId="0" borderId="0" xfId="0" applyFont="1" applyAlignment="1" applyProtection="1">
      <alignment horizontal="right"/>
      <protection locked="0"/>
    </xf>
    <xf numFmtId="168" fontId="13" fillId="0" borderId="34" xfId="0" applyNumberFormat="1" applyFont="1" applyFill="1" applyBorder="1" applyAlignment="1" applyProtection="1">
      <alignment horizontal="right" vertical="center"/>
      <protection hidden="1"/>
    </xf>
    <xf numFmtId="168" fontId="14" fillId="0" borderId="34" xfId="0" applyNumberFormat="1" applyFont="1" applyFill="1" applyBorder="1" applyAlignment="1" applyProtection="1">
      <alignment horizontal="right" vertical="center"/>
      <protection hidden="1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/>
    <xf numFmtId="0" fontId="13" fillId="0" borderId="34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/>
    </xf>
    <xf numFmtId="169" fontId="16" fillId="0" borderId="0" xfId="0" applyNumberFormat="1" applyFont="1"/>
    <xf numFmtId="0" fontId="6" fillId="0" borderId="1" xfId="14" applyNumberFormat="1" applyProtection="1"/>
    <xf numFmtId="0" fontId="15" fillId="0" borderId="34" xfId="0" applyFont="1" applyBorder="1" applyAlignment="1">
      <alignment wrapText="1"/>
    </xf>
    <xf numFmtId="168" fontId="15" fillId="0" borderId="34" xfId="0" applyNumberFormat="1" applyFont="1" applyBorder="1" applyAlignment="1">
      <alignment wrapText="1"/>
    </xf>
    <xf numFmtId="9" fontId="15" fillId="0" borderId="34" xfId="130" applyFont="1" applyBorder="1" applyAlignment="1">
      <alignment wrapText="1"/>
    </xf>
    <xf numFmtId="0" fontId="19" fillId="0" borderId="34" xfId="0" applyFont="1" applyBorder="1"/>
    <xf numFmtId="168" fontId="20" fillId="0" borderId="34" xfId="0" applyNumberFormat="1" applyFont="1" applyBorder="1" applyAlignment="1">
      <alignment wrapText="1"/>
    </xf>
    <xf numFmtId="0" fontId="19" fillId="0" borderId="34" xfId="0" applyFont="1" applyBorder="1" applyAlignment="1">
      <alignment wrapText="1"/>
    </xf>
    <xf numFmtId="168" fontId="19" fillId="0" borderId="34" xfId="0" applyNumberFormat="1" applyFont="1" applyBorder="1" applyAlignment="1">
      <alignment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13" fillId="0" borderId="0" xfId="0" applyNumberFormat="1" applyFont="1" applyFill="1" applyAlignment="1" applyProtection="1">
      <alignment horizontal="center" vertical="top" wrapText="1"/>
      <protection hidden="1"/>
    </xf>
    <xf numFmtId="0" fontId="1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Alignment="1">
      <alignment horizontal="right"/>
    </xf>
    <xf numFmtId="0" fontId="13" fillId="4" borderId="0" xfId="0" applyFont="1" applyFill="1" applyAlignment="1">
      <alignment horizontal="center" wrapText="1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right"/>
    </xf>
  </cellXfs>
  <cellStyles count="133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Обычный 2" xfId="131"/>
    <cellStyle name="Обычный 3" xfId="132"/>
    <cellStyle name="Процентный" xfId="130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8"/>
  <sheetViews>
    <sheetView tabSelected="1" view="pageBreakPreview" zoomScale="86" zoomScaleNormal="100" zoomScaleSheetLayoutView="86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K13" sqref="K13"/>
    </sheetView>
  </sheetViews>
  <sheetFormatPr defaultRowHeight="15" x14ac:dyDescent="0.25"/>
  <cols>
    <col min="1" max="1" width="50.7109375" style="1" customWidth="1"/>
    <col min="2" max="2" width="29" style="1" customWidth="1"/>
    <col min="3" max="3" width="17.140625" style="1" customWidth="1"/>
    <col min="4" max="4" width="16" style="1" customWidth="1"/>
    <col min="5" max="5" width="15.85546875" style="1" bestFit="1" customWidth="1"/>
    <col min="6" max="16384" width="9.140625" style="1"/>
  </cols>
  <sheetData>
    <row r="1" spans="1:7" s="11" customFormat="1" ht="15.75" x14ac:dyDescent="0.25">
      <c r="A1" s="10"/>
      <c r="B1" s="10"/>
      <c r="C1" s="10"/>
      <c r="D1" s="10"/>
      <c r="E1" s="45" t="s">
        <v>182</v>
      </c>
    </row>
    <row r="2" spans="1:7" s="11" customFormat="1" ht="15" customHeight="1" x14ac:dyDescent="0.25">
      <c r="A2" s="10"/>
      <c r="B2" s="12"/>
      <c r="D2" s="13"/>
      <c r="E2" s="35" t="s">
        <v>178</v>
      </c>
    </row>
    <row r="3" spans="1:7" s="11" customFormat="1" ht="15.75" x14ac:dyDescent="0.25">
      <c r="A3" s="10"/>
      <c r="B3" s="10"/>
      <c r="C3" s="10"/>
      <c r="D3" s="10"/>
      <c r="E3" s="35" t="s">
        <v>179</v>
      </c>
      <c r="F3" s="14"/>
      <c r="G3" s="14"/>
    </row>
    <row r="4" spans="1:7" s="11" customFormat="1" ht="15.75" x14ac:dyDescent="0.25">
      <c r="A4" s="10"/>
      <c r="B4" s="10"/>
      <c r="C4" s="10"/>
      <c r="D4" s="10"/>
      <c r="E4" s="35" t="s">
        <v>180</v>
      </c>
      <c r="F4" s="14"/>
      <c r="G4" s="14"/>
    </row>
    <row r="5" spans="1:7" s="11" customFormat="1" ht="15.75" x14ac:dyDescent="0.25">
      <c r="A5" s="10"/>
      <c r="B5" s="10"/>
      <c r="C5" s="10"/>
      <c r="D5" s="10"/>
      <c r="E5" s="35" t="s">
        <v>181</v>
      </c>
      <c r="F5" s="14"/>
      <c r="G5" s="14"/>
    </row>
    <row r="6" spans="1:7" s="11" customFormat="1" ht="15.75" x14ac:dyDescent="0.25">
      <c r="A6" s="10"/>
      <c r="B6" s="10"/>
      <c r="C6" s="10"/>
      <c r="D6" s="10"/>
      <c r="E6" s="35"/>
      <c r="F6" s="14"/>
      <c r="G6" s="14"/>
    </row>
    <row r="7" spans="1:7" s="11" customFormat="1" x14ac:dyDescent="0.25">
      <c r="A7" s="10"/>
      <c r="B7" s="10"/>
      <c r="C7" s="10"/>
      <c r="D7" s="10"/>
      <c r="E7" s="12"/>
      <c r="F7" s="14"/>
      <c r="G7" s="14"/>
    </row>
    <row r="8" spans="1:7" ht="33" customHeight="1" x14ac:dyDescent="0.25">
      <c r="A8" s="37" t="s">
        <v>177</v>
      </c>
      <c r="B8" s="37"/>
      <c r="C8" s="37"/>
      <c r="D8" s="37"/>
      <c r="E8" s="37"/>
    </row>
    <row r="9" spans="1:7" x14ac:dyDescent="0.25">
      <c r="A9" s="2"/>
      <c r="B9" s="3"/>
      <c r="C9" s="3"/>
      <c r="D9" s="3"/>
    </row>
    <row r="10" spans="1:7" x14ac:dyDescent="0.25">
      <c r="A10" s="2"/>
      <c r="B10" s="3"/>
      <c r="C10" s="3"/>
      <c r="D10" s="3"/>
      <c r="E10" s="15" t="s">
        <v>101</v>
      </c>
    </row>
    <row r="11" spans="1:7" x14ac:dyDescent="0.25">
      <c r="A11" s="38" t="s">
        <v>102</v>
      </c>
      <c r="B11" s="38" t="s">
        <v>0</v>
      </c>
      <c r="C11" s="38" t="s">
        <v>100</v>
      </c>
      <c r="D11" s="38" t="s">
        <v>152</v>
      </c>
      <c r="E11" s="38" t="s">
        <v>99</v>
      </c>
    </row>
    <row r="12" spans="1:7" x14ac:dyDescent="0.25">
      <c r="A12" s="39"/>
      <c r="B12" s="39"/>
      <c r="C12" s="39"/>
      <c r="D12" s="39"/>
      <c r="E12" s="39"/>
    </row>
    <row r="13" spans="1:7" ht="35.25" customHeight="1" x14ac:dyDescent="0.25">
      <c r="A13" s="40"/>
      <c r="B13" s="40"/>
      <c r="C13" s="40"/>
      <c r="D13" s="40"/>
      <c r="E13" s="40"/>
    </row>
    <row r="14" spans="1:7" ht="15.75" x14ac:dyDescent="0.25">
      <c r="A14" s="7" t="s">
        <v>111</v>
      </c>
      <c r="B14" s="9" t="s">
        <v>2</v>
      </c>
      <c r="C14" s="16">
        <f>1577772.95+3330725442.1</f>
        <v>3332303215.0499997</v>
      </c>
      <c r="D14" s="16">
        <v>3149223711.3299999</v>
      </c>
      <c r="E14" s="8">
        <f t="shared" ref="E14:E61" si="0">D14/C14</f>
        <v>0.9450591702180221</v>
      </c>
    </row>
    <row r="15" spans="1:7" ht="47.25" x14ac:dyDescent="0.25">
      <c r="A15" s="4" t="s">
        <v>112</v>
      </c>
      <c r="B15" s="5" t="s">
        <v>3</v>
      </c>
      <c r="C15" s="17">
        <f>3328986052.59+1577772.95</f>
        <v>3330563825.54</v>
      </c>
      <c r="D15" s="17">
        <v>3159534743.6199999</v>
      </c>
      <c r="E15" s="6">
        <f t="shared" si="0"/>
        <v>0.9486486100015602</v>
      </c>
    </row>
    <row r="16" spans="1:7" ht="47.25" x14ac:dyDescent="0.25">
      <c r="A16" s="7" t="s">
        <v>113</v>
      </c>
      <c r="B16" s="9" t="s">
        <v>4</v>
      </c>
      <c r="C16" s="16">
        <v>1106749206.71</v>
      </c>
      <c r="D16" s="16">
        <v>1013199608.5700001</v>
      </c>
      <c r="E16" s="8">
        <f t="shared" si="0"/>
        <v>0.91547353495007955</v>
      </c>
    </row>
    <row r="17" spans="1:5" ht="47.25" x14ac:dyDescent="0.25">
      <c r="A17" s="4" t="s">
        <v>5</v>
      </c>
      <c r="B17" s="5" t="s">
        <v>6</v>
      </c>
      <c r="C17" s="17">
        <v>79463100</v>
      </c>
      <c r="D17" s="17">
        <v>79463099.599999994</v>
      </c>
      <c r="E17" s="6">
        <f t="shared" si="0"/>
        <v>0.99999999496621694</v>
      </c>
    </row>
    <row r="18" spans="1:5" ht="47.25" x14ac:dyDescent="0.25">
      <c r="A18" s="4" t="s">
        <v>7</v>
      </c>
      <c r="B18" s="5" t="s">
        <v>8</v>
      </c>
      <c r="C18" s="17">
        <v>79463100</v>
      </c>
      <c r="D18" s="17">
        <v>79463099.599999994</v>
      </c>
      <c r="E18" s="6">
        <f t="shared" si="0"/>
        <v>0.99999999496621694</v>
      </c>
    </row>
    <row r="19" spans="1:5" ht="47.25" x14ac:dyDescent="0.25">
      <c r="A19" s="4" t="s">
        <v>7</v>
      </c>
      <c r="B19" s="5" t="s">
        <v>8</v>
      </c>
      <c r="C19" s="17">
        <v>79463100</v>
      </c>
      <c r="D19" s="17">
        <v>79463099.599999994</v>
      </c>
      <c r="E19" s="6">
        <f t="shared" si="0"/>
        <v>0.99999999496621694</v>
      </c>
    </row>
    <row r="20" spans="1:5" ht="110.25" x14ac:dyDescent="0.25">
      <c r="A20" s="4" t="s">
        <v>9</v>
      </c>
      <c r="B20" s="5" t="s">
        <v>10</v>
      </c>
      <c r="C20" s="17">
        <v>121000000</v>
      </c>
      <c r="D20" s="17">
        <v>88222278.230000004</v>
      </c>
      <c r="E20" s="6">
        <f t="shared" si="0"/>
        <v>0.72910973743801655</v>
      </c>
    </row>
    <row r="21" spans="1:5" ht="110.25" x14ac:dyDescent="0.25">
      <c r="A21" s="4" t="s">
        <v>11</v>
      </c>
      <c r="B21" s="5" t="s">
        <v>12</v>
      </c>
      <c r="C21" s="17">
        <v>121000000</v>
      </c>
      <c r="D21" s="17">
        <v>88222278.230000004</v>
      </c>
      <c r="E21" s="6">
        <f t="shared" si="0"/>
        <v>0.72910973743801655</v>
      </c>
    </row>
    <row r="22" spans="1:5" ht="110.25" x14ac:dyDescent="0.25">
      <c r="A22" s="4" t="s">
        <v>11</v>
      </c>
      <c r="B22" s="5" t="s">
        <v>12</v>
      </c>
      <c r="C22" s="17">
        <v>121000000</v>
      </c>
      <c r="D22" s="17">
        <v>88222278.230000004</v>
      </c>
      <c r="E22" s="6">
        <f t="shared" si="0"/>
        <v>0.72910973743801655</v>
      </c>
    </row>
    <row r="23" spans="1:5" ht="78.75" x14ac:dyDescent="0.25">
      <c r="A23" s="4" t="s">
        <v>13</v>
      </c>
      <c r="B23" s="5" t="s">
        <v>14</v>
      </c>
      <c r="C23" s="17">
        <v>1701600</v>
      </c>
      <c r="D23" s="17">
        <v>1701486.38</v>
      </c>
      <c r="E23" s="6">
        <f t="shared" si="0"/>
        <v>0.99993322755054059</v>
      </c>
    </row>
    <row r="24" spans="1:5" ht="78.75" x14ac:dyDescent="0.25">
      <c r="A24" s="4" t="s">
        <v>15</v>
      </c>
      <c r="B24" s="5" t="s">
        <v>16</v>
      </c>
      <c r="C24" s="17">
        <v>1701600</v>
      </c>
      <c r="D24" s="17">
        <v>1701486.38</v>
      </c>
      <c r="E24" s="6">
        <f t="shared" si="0"/>
        <v>0.99993322755054059</v>
      </c>
    </row>
    <row r="25" spans="1:5" ht="78.75" x14ac:dyDescent="0.25">
      <c r="A25" s="4" t="s">
        <v>15</v>
      </c>
      <c r="B25" s="5" t="s">
        <v>16</v>
      </c>
      <c r="C25" s="17">
        <v>1701600</v>
      </c>
      <c r="D25" s="17">
        <v>1701486.38</v>
      </c>
      <c r="E25" s="6">
        <f t="shared" si="0"/>
        <v>0.99993322755054059</v>
      </c>
    </row>
    <row r="26" spans="1:5" ht="94.5" x14ac:dyDescent="0.25">
      <c r="A26" s="4" t="s">
        <v>17</v>
      </c>
      <c r="B26" s="5" t="s">
        <v>18</v>
      </c>
      <c r="C26" s="17">
        <v>21906800</v>
      </c>
      <c r="D26" s="17">
        <v>21410586.149999999</v>
      </c>
      <c r="E26" s="6">
        <f t="shared" si="0"/>
        <v>0.97734886656198072</v>
      </c>
    </row>
    <row r="27" spans="1:5" ht="110.25" x14ac:dyDescent="0.25">
      <c r="A27" s="4" t="s">
        <v>19</v>
      </c>
      <c r="B27" s="5" t="s">
        <v>20</v>
      </c>
      <c r="C27" s="17">
        <v>21906800</v>
      </c>
      <c r="D27" s="17">
        <v>21410586.149999999</v>
      </c>
      <c r="E27" s="6">
        <f t="shared" si="0"/>
        <v>0.97734886656198072</v>
      </c>
    </row>
    <row r="28" spans="1:5" ht="110.25" x14ac:dyDescent="0.25">
      <c r="A28" s="4" t="s">
        <v>19</v>
      </c>
      <c r="B28" s="5" t="s">
        <v>20</v>
      </c>
      <c r="C28" s="17">
        <v>21906800</v>
      </c>
      <c r="D28" s="17">
        <v>21410586.149999999</v>
      </c>
      <c r="E28" s="6">
        <f t="shared" si="0"/>
        <v>0.97734886656198072</v>
      </c>
    </row>
    <row r="29" spans="1:5" ht="47.25" x14ac:dyDescent="0.25">
      <c r="A29" s="4" t="s">
        <v>114</v>
      </c>
      <c r="B29" s="5" t="s">
        <v>115</v>
      </c>
      <c r="C29" s="17">
        <f>19255627.05+1577772.95</f>
        <v>20833400</v>
      </c>
      <c r="D29" s="17">
        <v>19189881.25</v>
      </c>
      <c r="E29" s="6">
        <f t="shared" si="0"/>
        <v>0.92111135244367215</v>
      </c>
    </row>
    <row r="30" spans="1:5" ht="63" x14ac:dyDescent="0.25">
      <c r="A30" s="4" t="s">
        <v>116</v>
      </c>
      <c r="B30" s="5" t="s">
        <v>117</v>
      </c>
      <c r="C30" s="17">
        <f t="shared" ref="C30:C31" si="1">19255627.05+1577772.95</f>
        <v>20833400</v>
      </c>
      <c r="D30" s="17">
        <v>19189881.25</v>
      </c>
      <c r="E30" s="6">
        <f t="shared" si="0"/>
        <v>0.92111135244367215</v>
      </c>
    </row>
    <row r="31" spans="1:5" ht="63" x14ac:dyDescent="0.25">
      <c r="A31" s="4" t="s">
        <v>116</v>
      </c>
      <c r="B31" s="5" t="s">
        <v>117</v>
      </c>
      <c r="C31" s="17">
        <f t="shared" si="1"/>
        <v>20833400</v>
      </c>
      <c r="D31" s="17">
        <v>19189881.25</v>
      </c>
      <c r="E31" s="6">
        <f t="shared" si="0"/>
        <v>0.92111135244367215</v>
      </c>
    </row>
    <row r="32" spans="1:5" ht="78.75" x14ac:dyDescent="0.25">
      <c r="A32" s="4" t="s">
        <v>21</v>
      </c>
      <c r="B32" s="5" t="s">
        <v>22</v>
      </c>
      <c r="C32" s="17">
        <v>92965400</v>
      </c>
      <c r="D32" s="17">
        <v>68798863.459999993</v>
      </c>
      <c r="E32" s="6">
        <f t="shared" si="0"/>
        <v>0.74004805508285876</v>
      </c>
    </row>
    <row r="33" spans="1:5" ht="78.75" x14ac:dyDescent="0.25">
      <c r="A33" s="4" t="s">
        <v>23</v>
      </c>
      <c r="B33" s="5" t="s">
        <v>24</v>
      </c>
      <c r="C33" s="17">
        <v>92965400</v>
      </c>
      <c r="D33" s="17">
        <v>68798863.459999993</v>
      </c>
      <c r="E33" s="6">
        <f t="shared" si="0"/>
        <v>0.74004805508285876</v>
      </c>
    </row>
    <row r="34" spans="1:5" ht="78.75" x14ac:dyDescent="0.25">
      <c r="A34" s="4" t="s">
        <v>23</v>
      </c>
      <c r="B34" s="5" t="s">
        <v>24</v>
      </c>
      <c r="C34" s="17">
        <v>92965400</v>
      </c>
      <c r="D34" s="17">
        <v>68798863.459999993</v>
      </c>
      <c r="E34" s="6">
        <f t="shared" si="0"/>
        <v>0.74004805508285876</v>
      </c>
    </row>
    <row r="35" spans="1:5" ht="63" x14ac:dyDescent="0.25">
      <c r="A35" s="4" t="s">
        <v>25</v>
      </c>
      <c r="B35" s="5" t="s">
        <v>26</v>
      </c>
      <c r="C35" s="17">
        <v>1220200</v>
      </c>
      <c r="D35" s="17">
        <v>1220200</v>
      </c>
      <c r="E35" s="6">
        <f t="shared" si="0"/>
        <v>1</v>
      </c>
    </row>
    <row r="36" spans="1:5" ht="78.75" x14ac:dyDescent="0.25">
      <c r="A36" s="4" t="s">
        <v>27</v>
      </c>
      <c r="B36" s="5" t="s">
        <v>28</v>
      </c>
      <c r="C36" s="17">
        <v>1220200</v>
      </c>
      <c r="D36" s="17">
        <v>1220200</v>
      </c>
      <c r="E36" s="6">
        <f t="shared" si="0"/>
        <v>1</v>
      </c>
    </row>
    <row r="37" spans="1:5" ht="78.75" x14ac:dyDescent="0.25">
      <c r="A37" s="4" t="s">
        <v>27</v>
      </c>
      <c r="B37" s="5" t="s">
        <v>28</v>
      </c>
      <c r="C37" s="17">
        <v>1220200</v>
      </c>
      <c r="D37" s="17">
        <v>1220200</v>
      </c>
      <c r="E37" s="6">
        <f t="shared" si="0"/>
        <v>1</v>
      </c>
    </row>
    <row r="38" spans="1:5" ht="78.75" x14ac:dyDescent="0.25">
      <c r="A38" s="4" t="s">
        <v>29</v>
      </c>
      <c r="B38" s="5" t="s">
        <v>30</v>
      </c>
      <c r="C38" s="17">
        <v>34408900</v>
      </c>
      <c r="D38" s="17">
        <v>34311782.619999997</v>
      </c>
      <c r="E38" s="6">
        <f t="shared" si="0"/>
        <v>0.99717755057557778</v>
      </c>
    </row>
    <row r="39" spans="1:5" ht="78.75" x14ac:dyDescent="0.25">
      <c r="A39" s="4" t="s">
        <v>31</v>
      </c>
      <c r="B39" s="5" t="s">
        <v>32</v>
      </c>
      <c r="C39" s="17">
        <v>34408900</v>
      </c>
      <c r="D39" s="17">
        <v>34311782.619999997</v>
      </c>
      <c r="E39" s="6">
        <f t="shared" si="0"/>
        <v>0.99717755057557778</v>
      </c>
    </row>
    <row r="40" spans="1:5" ht="78.75" x14ac:dyDescent="0.25">
      <c r="A40" s="4" t="s">
        <v>31</v>
      </c>
      <c r="B40" s="5" t="s">
        <v>32</v>
      </c>
      <c r="C40" s="17">
        <v>34408900</v>
      </c>
      <c r="D40" s="17">
        <v>34311782.619999997</v>
      </c>
      <c r="E40" s="6">
        <f t="shared" si="0"/>
        <v>0.99717755057557778</v>
      </c>
    </row>
    <row r="41" spans="1:5" ht="31.5" x14ac:dyDescent="0.25">
      <c r="A41" s="4" t="s">
        <v>118</v>
      </c>
      <c r="B41" s="5" t="s">
        <v>119</v>
      </c>
      <c r="C41" s="17">
        <v>2212108</v>
      </c>
      <c r="D41" s="17">
        <v>2212108</v>
      </c>
      <c r="E41" s="6">
        <f t="shared" si="0"/>
        <v>1</v>
      </c>
    </row>
    <row r="42" spans="1:5" ht="31.5" x14ac:dyDescent="0.25">
      <c r="A42" s="4" t="s">
        <v>120</v>
      </c>
      <c r="B42" s="5" t="s">
        <v>121</v>
      </c>
      <c r="C42" s="17">
        <v>2212108</v>
      </c>
      <c r="D42" s="17">
        <v>2212108</v>
      </c>
      <c r="E42" s="6">
        <f t="shared" si="0"/>
        <v>1</v>
      </c>
    </row>
    <row r="43" spans="1:5" ht="31.5" x14ac:dyDescent="0.25">
      <c r="A43" s="4" t="s">
        <v>120</v>
      </c>
      <c r="B43" s="5" t="s">
        <v>121</v>
      </c>
      <c r="C43" s="17">
        <v>2212108</v>
      </c>
      <c r="D43" s="17">
        <v>2212108</v>
      </c>
      <c r="E43" s="6">
        <f t="shared" si="0"/>
        <v>1</v>
      </c>
    </row>
    <row r="44" spans="1:5" ht="94.5" x14ac:dyDescent="0.25">
      <c r="A44" s="4" t="s">
        <v>33</v>
      </c>
      <c r="B44" s="5" t="s">
        <v>34</v>
      </c>
      <c r="C44" s="17">
        <v>441520</v>
      </c>
      <c r="D44" s="17">
        <v>441520</v>
      </c>
      <c r="E44" s="6">
        <f t="shared" si="0"/>
        <v>1</v>
      </c>
    </row>
    <row r="45" spans="1:5" ht="94.5" x14ac:dyDescent="0.25">
      <c r="A45" s="4" t="s">
        <v>35</v>
      </c>
      <c r="B45" s="5" t="s">
        <v>36</v>
      </c>
      <c r="C45" s="17">
        <v>441520</v>
      </c>
      <c r="D45" s="17">
        <v>441520</v>
      </c>
      <c r="E45" s="6">
        <f t="shared" si="0"/>
        <v>1</v>
      </c>
    </row>
    <row r="46" spans="1:5" ht="94.5" x14ac:dyDescent="0.25">
      <c r="A46" s="4" t="s">
        <v>35</v>
      </c>
      <c r="B46" s="5" t="s">
        <v>36</v>
      </c>
      <c r="C46" s="17">
        <v>441520</v>
      </c>
      <c r="D46" s="17">
        <v>441520</v>
      </c>
      <c r="E46" s="6">
        <f t="shared" si="0"/>
        <v>1</v>
      </c>
    </row>
    <row r="47" spans="1:5" ht="31.5" x14ac:dyDescent="0.25">
      <c r="A47" s="4" t="s">
        <v>37</v>
      </c>
      <c r="B47" s="5" t="s">
        <v>38</v>
      </c>
      <c r="C47" s="17">
        <v>50652500</v>
      </c>
      <c r="D47" s="17">
        <v>50652500</v>
      </c>
      <c r="E47" s="6">
        <f t="shared" si="0"/>
        <v>1</v>
      </c>
    </row>
    <row r="48" spans="1:5" ht="47.25" x14ac:dyDescent="0.25">
      <c r="A48" s="4" t="s">
        <v>39</v>
      </c>
      <c r="B48" s="5" t="s">
        <v>40</v>
      </c>
      <c r="C48" s="17">
        <v>50652500</v>
      </c>
      <c r="D48" s="17">
        <v>50652500</v>
      </c>
      <c r="E48" s="6">
        <f t="shared" si="0"/>
        <v>1</v>
      </c>
    </row>
    <row r="49" spans="1:5" ht="47.25" x14ac:dyDescent="0.25">
      <c r="A49" s="4" t="s">
        <v>39</v>
      </c>
      <c r="B49" s="5" t="s">
        <v>40</v>
      </c>
      <c r="C49" s="17">
        <v>50652500</v>
      </c>
      <c r="D49" s="17">
        <v>50652500</v>
      </c>
      <c r="E49" s="6">
        <f t="shared" si="0"/>
        <v>1</v>
      </c>
    </row>
    <row r="50" spans="1:5" ht="15.75" x14ac:dyDescent="0.25">
      <c r="A50" s="4" t="s">
        <v>122</v>
      </c>
      <c r="B50" s="5" t="s">
        <v>41</v>
      </c>
      <c r="C50" s="17">
        <v>681521451.65999997</v>
      </c>
      <c r="D50" s="17">
        <v>645575302.88</v>
      </c>
      <c r="E50" s="6">
        <f t="shared" si="0"/>
        <v>0.94725602738924064</v>
      </c>
    </row>
    <row r="51" spans="1:5" ht="31.5" x14ac:dyDescent="0.25">
      <c r="A51" s="4" t="s">
        <v>42</v>
      </c>
      <c r="B51" s="5" t="s">
        <v>43</v>
      </c>
      <c r="C51" s="17">
        <v>681521451.65999997</v>
      </c>
      <c r="D51" s="17">
        <v>645575302.88</v>
      </c>
      <c r="E51" s="6">
        <f t="shared" si="0"/>
        <v>0.94725602738924064</v>
      </c>
    </row>
    <row r="52" spans="1:5" ht="31.5" x14ac:dyDescent="0.25">
      <c r="A52" s="4" t="s">
        <v>42</v>
      </c>
      <c r="B52" s="5" t="s">
        <v>43</v>
      </c>
      <c r="C52" s="17">
        <v>681521451.65999997</v>
      </c>
      <c r="D52" s="17">
        <v>645575302.88</v>
      </c>
      <c r="E52" s="6">
        <f t="shared" si="0"/>
        <v>0.94725602738924064</v>
      </c>
    </row>
    <row r="53" spans="1:5" ht="31.5" x14ac:dyDescent="0.25">
      <c r="A53" s="7" t="s">
        <v>153</v>
      </c>
      <c r="B53" s="9" t="s">
        <v>44</v>
      </c>
      <c r="C53" s="16">
        <v>1953792566.0999999</v>
      </c>
      <c r="D53" s="16">
        <v>1882467590.4000001</v>
      </c>
      <c r="E53" s="8">
        <f t="shared" si="0"/>
        <v>0.96349408993690011</v>
      </c>
    </row>
    <row r="54" spans="1:5" ht="47.25" x14ac:dyDescent="0.25">
      <c r="A54" s="4" t="s">
        <v>45</v>
      </c>
      <c r="B54" s="5" t="s">
        <v>46</v>
      </c>
      <c r="C54" s="17">
        <v>1915032162.8</v>
      </c>
      <c r="D54" s="17">
        <v>1845649962.8</v>
      </c>
      <c r="E54" s="6">
        <f t="shared" si="0"/>
        <v>0.96376969465695284</v>
      </c>
    </row>
    <row r="55" spans="1:5" ht="47.25" x14ac:dyDescent="0.25">
      <c r="A55" s="4" t="s">
        <v>47</v>
      </c>
      <c r="B55" s="5" t="s">
        <v>48</v>
      </c>
      <c r="C55" s="17">
        <v>1915032162.8</v>
      </c>
      <c r="D55" s="17">
        <v>1845649962.8</v>
      </c>
      <c r="E55" s="6">
        <f t="shared" si="0"/>
        <v>0.96376969465695284</v>
      </c>
    </row>
    <row r="56" spans="1:5" ht="47.25" x14ac:dyDescent="0.25">
      <c r="A56" s="4" t="s">
        <v>47</v>
      </c>
      <c r="B56" s="5" t="s">
        <v>48</v>
      </c>
      <c r="C56" s="17">
        <v>1915032162.8</v>
      </c>
      <c r="D56" s="17">
        <v>1845649962.8</v>
      </c>
      <c r="E56" s="6">
        <f t="shared" si="0"/>
        <v>0.96376969465695284</v>
      </c>
    </row>
    <row r="57" spans="1:5" ht="94.5" x14ac:dyDescent="0.25">
      <c r="A57" s="4" t="s">
        <v>49</v>
      </c>
      <c r="B57" s="5" t="s">
        <v>50</v>
      </c>
      <c r="C57" s="17">
        <v>27771200</v>
      </c>
      <c r="D57" s="17">
        <v>27771200</v>
      </c>
      <c r="E57" s="6">
        <f t="shared" si="0"/>
        <v>1</v>
      </c>
    </row>
    <row r="58" spans="1:5" ht="78.75" x14ac:dyDescent="0.25">
      <c r="A58" s="4" t="s">
        <v>51</v>
      </c>
      <c r="B58" s="5" t="s">
        <v>52</v>
      </c>
      <c r="C58" s="17">
        <v>27771200</v>
      </c>
      <c r="D58" s="17">
        <v>27771200</v>
      </c>
      <c r="E58" s="6">
        <f t="shared" si="0"/>
        <v>1</v>
      </c>
    </row>
    <row r="59" spans="1:5" ht="78.75" x14ac:dyDescent="0.25">
      <c r="A59" s="4" t="s">
        <v>51</v>
      </c>
      <c r="B59" s="5" t="s">
        <v>52</v>
      </c>
      <c r="C59" s="17">
        <v>27771200</v>
      </c>
      <c r="D59" s="17">
        <v>27771200</v>
      </c>
      <c r="E59" s="6">
        <f t="shared" si="0"/>
        <v>1</v>
      </c>
    </row>
    <row r="60" spans="1:5" ht="47.25" x14ac:dyDescent="0.25">
      <c r="A60" s="4" t="s">
        <v>53</v>
      </c>
      <c r="B60" s="5" t="s">
        <v>54</v>
      </c>
      <c r="C60" s="17">
        <v>7532423.2999999998</v>
      </c>
      <c r="D60" s="17">
        <v>7532423.2999999998</v>
      </c>
      <c r="E60" s="6">
        <f t="shared" si="0"/>
        <v>1</v>
      </c>
    </row>
    <row r="61" spans="1:5" ht="63" x14ac:dyDescent="0.25">
      <c r="A61" s="4" t="s">
        <v>55</v>
      </c>
      <c r="B61" s="5" t="s">
        <v>56</v>
      </c>
      <c r="C61" s="17">
        <v>7532423.2999999998</v>
      </c>
      <c r="D61" s="17">
        <v>7532423.2999999998</v>
      </c>
      <c r="E61" s="6">
        <f t="shared" si="0"/>
        <v>1</v>
      </c>
    </row>
    <row r="62" spans="1:5" ht="63" x14ac:dyDescent="0.25">
      <c r="A62" s="4" t="s">
        <v>55</v>
      </c>
      <c r="B62" s="5" t="s">
        <v>56</v>
      </c>
      <c r="C62" s="17">
        <v>7532423.2999999998</v>
      </c>
      <c r="D62" s="17">
        <v>7532423.2999999998</v>
      </c>
      <c r="E62" s="6">
        <f t="shared" ref="E62:E89" si="2">D62/C62</f>
        <v>1</v>
      </c>
    </row>
    <row r="63" spans="1:5" ht="78.75" x14ac:dyDescent="0.25">
      <c r="A63" s="4" t="s">
        <v>57</v>
      </c>
      <c r="B63" s="5" t="s">
        <v>58</v>
      </c>
      <c r="C63" s="17">
        <v>44500</v>
      </c>
      <c r="D63" s="17" t="s">
        <v>1</v>
      </c>
      <c r="E63" s="6"/>
    </row>
    <row r="64" spans="1:5" ht="78.75" x14ac:dyDescent="0.25">
      <c r="A64" s="4" t="s">
        <v>59</v>
      </c>
      <c r="B64" s="5" t="s">
        <v>60</v>
      </c>
      <c r="C64" s="17">
        <v>44500</v>
      </c>
      <c r="D64" s="17" t="s">
        <v>1</v>
      </c>
      <c r="E64" s="6"/>
    </row>
    <row r="65" spans="1:5" ht="78.75" x14ac:dyDescent="0.25">
      <c r="A65" s="4" t="s">
        <v>59</v>
      </c>
      <c r="B65" s="5" t="s">
        <v>60</v>
      </c>
      <c r="C65" s="17">
        <v>44500</v>
      </c>
      <c r="D65" s="17" t="s">
        <v>1</v>
      </c>
      <c r="E65" s="6"/>
    </row>
    <row r="66" spans="1:5" ht="78.75" x14ac:dyDescent="0.25">
      <c r="A66" s="4" t="s">
        <v>132</v>
      </c>
      <c r="B66" s="5" t="s">
        <v>133</v>
      </c>
      <c r="C66" s="17">
        <v>971100</v>
      </c>
      <c r="D66" s="17">
        <v>971064</v>
      </c>
      <c r="E66" s="6">
        <f t="shared" si="2"/>
        <v>0.99996292863762748</v>
      </c>
    </row>
    <row r="67" spans="1:5" ht="78.75" x14ac:dyDescent="0.25">
      <c r="A67" s="4" t="s">
        <v>134</v>
      </c>
      <c r="B67" s="5" t="s">
        <v>135</v>
      </c>
      <c r="C67" s="17">
        <v>971100</v>
      </c>
      <c r="D67" s="17">
        <v>971064</v>
      </c>
      <c r="E67" s="6">
        <f t="shared" si="2"/>
        <v>0.99996292863762748</v>
      </c>
    </row>
    <row r="68" spans="1:5" ht="78.75" x14ac:dyDescent="0.25">
      <c r="A68" s="4" t="s">
        <v>134</v>
      </c>
      <c r="B68" s="5" t="s">
        <v>135</v>
      </c>
      <c r="C68" s="17">
        <v>971100</v>
      </c>
      <c r="D68" s="17">
        <v>971064</v>
      </c>
      <c r="E68" s="6">
        <f t="shared" si="2"/>
        <v>0.99996292863762748</v>
      </c>
    </row>
    <row r="69" spans="1:5" ht="31.5" x14ac:dyDescent="0.25">
      <c r="A69" s="4" t="s">
        <v>61</v>
      </c>
      <c r="B69" s="5" t="s">
        <v>62</v>
      </c>
      <c r="C69" s="17">
        <v>2441180</v>
      </c>
      <c r="D69" s="17">
        <v>542940.30000000005</v>
      </c>
      <c r="E69" s="6">
        <f t="shared" si="2"/>
        <v>0.22240895796295237</v>
      </c>
    </row>
    <row r="70" spans="1:5" ht="47.25" x14ac:dyDescent="0.25">
      <c r="A70" s="4" t="s">
        <v>63</v>
      </c>
      <c r="B70" s="5" t="s">
        <v>64</v>
      </c>
      <c r="C70" s="17">
        <v>2441180</v>
      </c>
      <c r="D70" s="17">
        <v>542940.30000000005</v>
      </c>
      <c r="E70" s="6">
        <f t="shared" si="2"/>
        <v>0.22240895796295237</v>
      </c>
    </row>
    <row r="71" spans="1:5" ht="47.25" x14ac:dyDescent="0.25">
      <c r="A71" s="4" t="s">
        <v>63</v>
      </c>
      <c r="B71" s="5" t="s">
        <v>64</v>
      </c>
      <c r="C71" s="17">
        <v>2441180</v>
      </c>
      <c r="D71" s="17">
        <v>542940.30000000005</v>
      </c>
      <c r="E71" s="6">
        <f t="shared" si="2"/>
        <v>0.22240895796295237</v>
      </c>
    </row>
    <row r="72" spans="1:5" ht="15.75" x14ac:dyDescent="0.25">
      <c r="A72" s="7" t="s">
        <v>154</v>
      </c>
      <c r="B72" s="9" t="s">
        <v>65</v>
      </c>
      <c r="C72" s="16">
        <v>268444279.77999997</v>
      </c>
      <c r="D72" s="16">
        <v>263867544.65000001</v>
      </c>
      <c r="E72" s="8">
        <f t="shared" si="2"/>
        <v>0.98295089344518438</v>
      </c>
    </row>
    <row r="73" spans="1:5" ht="63" x14ac:dyDescent="0.25">
      <c r="A73" s="4" t="s">
        <v>123</v>
      </c>
      <c r="B73" s="5" t="s">
        <v>124</v>
      </c>
      <c r="C73" s="17">
        <v>178238623.78</v>
      </c>
      <c r="D73" s="17">
        <v>178238623.78</v>
      </c>
      <c r="E73" s="6">
        <f t="shared" si="2"/>
        <v>1</v>
      </c>
    </row>
    <row r="74" spans="1:5" ht="78.75" x14ac:dyDescent="0.25">
      <c r="A74" s="4" t="s">
        <v>125</v>
      </c>
      <c r="B74" s="5" t="s">
        <v>126</v>
      </c>
      <c r="C74" s="17">
        <v>178238623.78</v>
      </c>
      <c r="D74" s="17">
        <v>178238623.78</v>
      </c>
      <c r="E74" s="6">
        <f t="shared" si="2"/>
        <v>1</v>
      </c>
    </row>
    <row r="75" spans="1:5" ht="78.75" x14ac:dyDescent="0.25">
      <c r="A75" s="4" t="s">
        <v>125</v>
      </c>
      <c r="B75" s="5" t="s">
        <v>126</v>
      </c>
      <c r="C75" s="17">
        <v>178238623.78</v>
      </c>
      <c r="D75" s="17">
        <v>178238623.78</v>
      </c>
      <c r="E75" s="6">
        <f t="shared" si="2"/>
        <v>1</v>
      </c>
    </row>
    <row r="76" spans="1:5" ht="94.5" x14ac:dyDescent="0.25">
      <c r="A76" s="4" t="s">
        <v>66</v>
      </c>
      <c r="B76" s="5" t="s">
        <v>67</v>
      </c>
      <c r="C76" s="17">
        <v>78627900</v>
      </c>
      <c r="D76" s="17">
        <v>74111164.870000005</v>
      </c>
      <c r="E76" s="6">
        <f t="shared" si="2"/>
        <v>0.94255556704426802</v>
      </c>
    </row>
    <row r="77" spans="1:5" ht="94.5" x14ac:dyDescent="0.25">
      <c r="A77" s="4" t="s">
        <v>68</v>
      </c>
      <c r="B77" s="5" t="s">
        <v>69</v>
      </c>
      <c r="C77" s="17">
        <v>78627900</v>
      </c>
      <c r="D77" s="17">
        <v>74111164.870000005</v>
      </c>
      <c r="E77" s="6">
        <f t="shared" si="2"/>
        <v>0.94255556704426802</v>
      </c>
    </row>
    <row r="78" spans="1:5" ht="94.5" x14ac:dyDescent="0.25">
      <c r="A78" s="4" t="s">
        <v>68</v>
      </c>
      <c r="B78" s="5" t="s">
        <v>69</v>
      </c>
      <c r="C78" s="17">
        <v>78627900</v>
      </c>
      <c r="D78" s="17">
        <v>74111164.870000005</v>
      </c>
      <c r="E78" s="6">
        <f t="shared" si="2"/>
        <v>0.94255556704426802</v>
      </c>
    </row>
    <row r="79" spans="1:5" ht="31.5" x14ac:dyDescent="0.25">
      <c r="A79" s="4" t="s">
        <v>70</v>
      </c>
      <c r="B79" s="5" t="s">
        <v>71</v>
      </c>
      <c r="C79" s="17">
        <v>11577756</v>
      </c>
      <c r="D79" s="17">
        <v>11517756</v>
      </c>
      <c r="E79" s="6">
        <f t="shared" si="2"/>
        <v>0.99481764860133515</v>
      </c>
    </row>
    <row r="80" spans="1:5" ht="47.25" x14ac:dyDescent="0.25">
      <c r="A80" s="4" t="s">
        <v>72</v>
      </c>
      <c r="B80" s="5" t="s">
        <v>73</v>
      </c>
      <c r="C80" s="17">
        <v>11577756</v>
      </c>
      <c r="D80" s="17">
        <v>11517756</v>
      </c>
      <c r="E80" s="6">
        <f t="shared" si="2"/>
        <v>0.99481764860133515</v>
      </c>
    </row>
    <row r="81" spans="1:5" ht="47.25" x14ac:dyDescent="0.25">
      <c r="A81" s="4" t="s">
        <v>72</v>
      </c>
      <c r="B81" s="5" t="s">
        <v>73</v>
      </c>
      <c r="C81" s="17">
        <v>11577756</v>
      </c>
      <c r="D81" s="17">
        <v>11517756</v>
      </c>
      <c r="E81" s="6">
        <f t="shared" si="2"/>
        <v>0.99481764860133515</v>
      </c>
    </row>
    <row r="82" spans="1:5" ht="94.5" x14ac:dyDescent="0.25">
      <c r="A82" s="7" t="s">
        <v>127</v>
      </c>
      <c r="B82" s="9" t="s">
        <v>74</v>
      </c>
      <c r="C82" s="16">
        <v>1739389.51</v>
      </c>
      <c r="D82" s="16">
        <v>2049450.59</v>
      </c>
      <c r="E82" s="8">
        <f t="shared" si="2"/>
        <v>1.1782585661333556</v>
      </c>
    </row>
    <row r="83" spans="1:5" ht="110.25" x14ac:dyDescent="0.25">
      <c r="A83" s="4" t="s">
        <v>75</v>
      </c>
      <c r="B83" s="5" t="s">
        <v>76</v>
      </c>
      <c r="C83" s="17">
        <v>1739389.51</v>
      </c>
      <c r="D83" s="17">
        <v>2049450.59</v>
      </c>
      <c r="E83" s="6">
        <f t="shared" si="2"/>
        <v>1.1782585661333556</v>
      </c>
    </row>
    <row r="84" spans="1:5" ht="110.25" x14ac:dyDescent="0.25">
      <c r="A84" s="4" t="s">
        <v>77</v>
      </c>
      <c r="B84" s="5" t="s">
        <v>78</v>
      </c>
      <c r="C84" s="17">
        <v>1739389.51</v>
      </c>
      <c r="D84" s="17">
        <v>2049450.59</v>
      </c>
      <c r="E84" s="6">
        <f t="shared" si="2"/>
        <v>1.1782585661333556</v>
      </c>
    </row>
    <row r="85" spans="1:5" ht="47.25" x14ac:dyDescent="0.25">
      <c r="A85" s="4" t="s">
        <v>79</v>
      </c>
      <c r="B85" s="5" t="s">
        <v>80</v>
      </c>
      <c r="C85" s="17">
        <v>1739389.51</v>
      </c>
      <c r="D85" s="17">
        <v>1894815.51</v>
      </c>
      <c r="E85" s="6">
        <f t="shared" si="2"/>
        <v>1.0893566386979072</v>
      </c>
    </row>
    <row r="86" spans="1:5" ht="47.25" x14ac:dyDescent="0.25">
      <c r="A86" s="4" t="s">
        <v>81</v>
      </c>
      <c r="B86" s="5" t="s">
        <v>82</v>
      </c>
      <c r="C86" s="17">
        <v>1203742.73</v>
      </c>
      <c r="D86" s="17">
        <v>1203742.73</v>
      </c>
      <c r="E86" s="6">
        <f t="shared" si="2"/>
        <v>1</v>
      </c>
    </row>
    <row r="87" spans="1:5" ht="47.25" x14ac:dyDescent="0.25">
      <c r="A87" s="4" t="s">
        <v>81</v>
      </c>
      <c r="B87" s="5" t="s">
        <v>82</v>
      </c>
      <c r="C87" s="17">
        <v>1203742.73</v>
      </c>
      <c r="D87" s="17">
        <v>1203742.73</v>
      </c>
      <c r="E87" s="6">
        <f t="shared" si="2"/>
        <v>1</v>
      </c>
    </row>
    <row r="88" spans="1:5" ht="47.25" x14ac:dyDescent="0.25">
      <c r="A88" s="4" t="s">
        <v>83</v>
      </c>
      <c r="B88" s="5" t="s">
        <v>84</v>
      </c>
      <c r="C88" s="17">
        <v>535646.78</v>
      </c>
      <c r="D88" s="17">
        <v>691072.78</v>
      </c>
      <c r="E88" s="6">
        <f t="shared" si="2"/>
        <v>1.2901650972306788</v>
      </c>
    </row>
    <row r="89" spans="1:5" ht="47.25" x14ac:dyDescent="0.25">
      <c r="A89" s="4" t="s">
        <v>83</v>
      </c>
      <c r="B89" s="5" t="s">
        <v>84</v>
      </c>
      <c r="C89" s="17">
        <v>535646.78</v>
      </c>
      <c r="D89" s="17">
        <v>691072.78</v>
      </c>
      <c r="E89" s="6">
        <f t="shared" si="2"/>
        <v>1.2901650972306788</v>
      </c>
    </row>
    <row r="90" spans="1:5" ht="78.75" x14ac:dyDescent="0.25">
      <c r="A90" s="4" t="s">
        <v>128</v>
      </c>
      <c r="B90" s="5" t="s">
        <v>85</v>
      </c>
      <c r="C90" s="17" t="s">
        <v>1</v>
      </c>
      <c r="D90" s="17">
        <v>43667.92</v>
      </c>
      <c r="E90" s="6"/>
    </row>
    <row r="91" spans="1:5" ht="78.75" x14ac:dyDescent="0.25">
      <c r="A91" s="4" t="s">
        <v>128</v>
      </c>
      <c r="B91" s="5" t="s">
        <v>85</v>
      </c>
      <c r="C91" s="17" t="s">
        <v>1</v>
      </c>
      <c r="D91" s="17">
        <v>43667.92</v>
      </c>
      <c r="E91" s="6"/>
    </row>
    <row r="92" spans="1:5" ht="78.75" x14ac:dyDescent="0.25">
      <c r="A92" s="4" t="s">
        <v>86</v>
      </c>
      <c r="B92" s="5" t="s">
        <v>87</v>
      </c>
      <c r="C92" s="17" t="s">
        <v>1</v>
      </c>
      <c r="D92" s="17">
        <v>110967.16</v>
      </c>
      <c r="E92" s="6"/>
    </row>
    <row r="93" spans="1:5" ht="78.75" x14ac:dyDescent="0.25">
      <c r="A93" s="4" t="s">
        <v>86</v>
      </c>
      <c r="B93" s="5" t="s">
        <v>87</v>
      </c>
      <c r="C93" s="17" t="s">
        <v>1</v>
      </c>
      <c r="D93" s="17">
        <v>110967.16</v>
      </c>
      <c r="E93" s="6"/>
    </row>
    <row r="94" spans="1:5" ht="63" x14ac:dyDescent="0.25">
      <c r="A94" s="7" t="s">
        <v>129</v>
      </c>
      <c r="B94" s="9" t="s">
        <v>88</v>
      </c>
      <c r="C94" s="16" t="s">
        <v>1</v>
      </c>
      <c r="D94" s="16">
        <v>-12360482.880000001</v>
      </c>
      <c r="E94" s="6"/>
    </row>
    <row r="95" spans="1:5" ht="63" x14ac:dyDescent="0.25">
      <c r="A95" s="4" t="s">
        <v>89</v>
      </c>
      <c r="B95" s="5" t="s">
        <v>90</v>
      </c>
      <c r="C95" s="17" t="s">
        <v>1</v>
      </c>
      <c r="D95" s="17">
        <v>-12360482.880000001</v>
      </c>
      <c r="E95" s="6"/>
    </row>
    <row r="96" spans="1:5" ht="126" x14ac:dyDescent="0.25">
      <c r="A96" s="4" t="s">
        <v>91</v>
      </c>
      <c r="B96" s="5" t="s">
        <v>92</v>
      </c>
      <c r="C96" s="17" t="s">
        <v>1</v>
      </c>
      <c r="D96" s="17">
        <v>-25767.33</v>
      </c>
      <c r="E96" s="6"/>
    </row>
    <row r="97" spans="1:5" ht="126" x14ac:dyDescent="0.25">
      <c r="A97" s="4" t="s">
        <v>91</v>
      </c>
      <c r="B97" s="5" t="s">
        <v>92</v>
      </c>
      <c r="C97" s="17" t="s">
        <v>1</v>
      </c>
      <c r="D97" s="17">
        <v>-25767.33</v>
      </c>
      <c r="E97" s="6"/>
    </row>
    <row r="98" spans="1:5" ht="63" x14ac:dyDescent="0.25">
      <c r="A98" s="4" t="s">
        <v>93</v>
      </c>
      <c r="B98" s="5" t="s">
        <v>94</v>
      </c>
      <c r="C98" s="17" t="s">
        <v>1</v>
      </c>
      <c r="D98" s="17">
        <v>-44175</v>
      </c>
      <c r="E98" s="6"/>
    </row>
    <row r="99" spans="1:5" ht="63" x14ac:dyDescent="0.25">
      <c r="A99" s="4" t="s">
        <v>93</v>
      </c>
      <c r="B99" s="5" t="s">
        <v>94</v>
      </c>
      <c r="C99" s="17" t="s">
        <v>1</v>
      </c>
      <c r="D99" s="17">
        <v>-44175</v>
      </c>
      <c r="E99" s="6"/>
    </row>
    <row r="100" spans="1:5" ht="47.25" x14ac:dyDescent="0.25">
      <c r="A100" s="4" t="s">
        <v>130</v>
      </c>
      <c r="B100" s="5" t="s">
        <v>95</v>
      </c>
      <c r="C100" s="17" t="s">
        <v>1</v>
      </c>
      <c r="D100" s="17">
        <v>-86015.82</v>
      </c>
      <c r="E100" s="6"/>
    </row>
    <row r="101" spans="1:5" ht="47.25" x14ac:dyDescent="0.25">
      <c r="A101" s="4" t="s">
        <v>130</v>
      </c>
      <c r="B101" s="5" t="s">
        <v>95</v>
      </c>
      <c r="C101" s="17" t="s">
        <v>1</v>
      </c>
      <c r="D101" s="17">
        <v>-86015.82</v>
      </c>
      <c r="E101" s="6"/>
    </row>
    <row r="102" spans="1:5" ht="63" x14ac:dyDescent="0.25">
      <c r="A102" s="4" t="s">
        <v>131</v>
      </c>
      <c r="B102" s="5" t="s">
        <v>96</v>
      </c>
      <c r="C102" s="17" t="s">
        <v>1</v>
      </c>
      <c r="D102" s="17">
        <v>-97709.71</v>
      </c>
      <c r="E102" s="6"/>
    </row>
    <row r="103" spans="1:5" ht="63" x14ac:dyDescent="0.25">
      <c r="A103" s="4" t="s">
        <v>131</v>
      </c>
      <c r="B103" s="5" t="s">
        <v>96</v>
      </c>
      <c r="C103" s="17" t="s">
        <v>1</v>
      </c>
      <c r="D103" s="17">
        <v>-97709.71</v>
      </c>
      <c r="E103" s="6"/>
    </row>
    <row r="104" spans="1:5" ht="63" x14ac:dyDescent="0.25">
      <c r="A104" s="4" t="s">
        <v>97</v>
      </c>
      <c r="B104" s="5" t="s">
        <v>98</v>
      </c>
      <c r="C104" s="17" t="s">
        <v>1</v>
      </c>
      <c r="D104" s="17">
        <v>-12106815.02</v>
      </c>
      <c r="E104" s="6"/>
    </row>
    <row r="105" spans="1:5" ht="63" x14ac:dyDescent="0.25">
      <c r="A105" s="4" t="s">
        <v>97</v>
      </c>
      <c r="B105" s="5" t="s">
        <v>98</v>
      </c>
      <c r="C105" s="17" t="s">
        <v>1</v>
      </c>
      <c r="D105" s="17">
        <v>-12106815.02</v>
      </c>
      <c r="E105" s="6"/>
    </row>
    <row r="106" spans="1:5" x14ac:dyDescent="0.25">
      <c r="A106" s="25"/>
      <c r="B106" s="25"/>
      <c r="C106" s="25"/>
      <c r="D106" s="25"/>
      <c r="E106" s="25"/>
    </row>
    <row r="108" spans="1:5" x14ac:dyDescent="0.25">
      <c r="A108" s="36" t="s">
        <v>176</v>
      </c>
      <c r="B108" s="36"/>
      <c r="C108" s="36"/>
      <c r="D108" s="36"/>
      <c r="E108" s="36"/>
    </row>
  </sheetData>
  <mergeCells count="7">
    <mergeCell ref="A108:E108"/>
    <mergeCell ref="A11:A13"/>
    <mergeCell ref="B11:B13"/>
    <mergeCell ref="C11:C13"/>
    <mergeCell ref="D11:D13"/>
    <mergeCell ref="E11:E13"/>
    <mergeCell ref="A8:E8"/>
  </mergeCells>
  <printOptions horizontalCentered="1"/>
  <pageMargins left="0.59055118110236227" right="0.39370078740157483" top="0.59055118110236227" bottom="0.59055118110236227" header="0.51181102362204722" footer="0.51181102362204722"/>
  <pageSetup paperSize="9" scale="72" fitToHeight="0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87" zoomScaleNormal="100" zoomScaleSheetLayoutView="87" workbookViewId="0">
      <selection activeCell="G30" sqref="G30"/>
    </sheetView>
  </sheetViews>
  <sheetFormatPr defaultRowHeight="15" x14ac:dyDescent="0.25"/>
  <cols>
    <col min="1" max="1" width="51.7109375" style="21" customWidth="1"/>
    <col min="2" max="2" width="17.140625" style="21" customWidth="1"/>
    <col min="3" max="3" width="15.5703125" style="21" customWidth="1"/>
    <col min="4" max="4" width="16" style="21" customWidth="1"/>
    <col min="5" max="5" width="12.5703125" style="21" bestFit="1" customWidth="1"/>
    <col min="6" max="6" width="9.140625" style="21"/>
    <col min="7" max="7" width="12.5703125" style="21" bestFit="1" customWidth="1"/>
    <col min="8" max="16384" width="9.140625" style="21"/>
  </cols>
  <sheetData>
    <row r="1" spans="1:7" ht="15.75" x14ac:dyDescent="0.25">
      <c r="C1" s="41" t="s">
        <v>109</v>
      </c>
      <c r="D1" s="41"/>
    </row>
    <row r="3" spans="1:7" x14ac:dyDescent="0.25">
      <c r="A3" s="42" t="s">
        <v>161</v>
      </c>
      <c r="B3" s="42"/>
      <c r="C3" s="42"/>
      <c r="D3" s="42"/>
    </row>
    <row r="4" spans="1:7" x14ac:dyDescent="0.25">
      <c r="A4" s="42"/>
      <c r="B4" s="42"/>
      <c r="C4" s="42"/>
      <c r="D4" s="42"/>
    </row>
    <row r="5" spans="1:7" ht="15.75" x14ac:dyDescent="0.25">
      <c r="A5" s="18"/>
      <c r="B5" s="18"/>
      <c r="C5" s="18"/>
      <c r="D5" s="20" t="s">
        <v>104</v>
      </c>
    </row>
    <row r="6" spans="1:7" s="34" customFormat="1" ht="47.25" x14ac:dyDescent="0.25">
      <c r="A6" s="22" t="s">
        <v>105</v>
      </c>
      <c r="B6" s="22" t="s">
        <v>100</v>
      </c>
      <c r="C6" s="22" t="s">
        <v>160</v>
      </c>
      <c r="D6" s="23" t="s">
        <v>99</v>
      </c>
    </row>
    <row r="7" spans="1:7" ht="77.25" x14ac:dyDescent="0.25">
      <c r="A7" s="26" t="s">
        <v>136</v>
      </c>
      <c r="B7" s="27">
        <f>2500000+16500000</f>
        <v>19000000</v>
      </c>
      <c r="C7" s="27">
        <v>17318100.73</v>
      </c>
      <c r="D7" s="28">
        <f>C7/B7</f>
        <v>0.91147898578947373</v>
      </c>
    </row>
    <row r="8" spans="1:7" ht="102.75" x14ac:dyDescent="0.25">
      <c r="A8" s="26" t="s">
        <v>137</v>
      </c>
      <c r="B8" s="27">
        <v>300000</v>
      </c>
      <c r="C8" s="27">
        <v>300000</v>
      </c>
      <c r="D8" s="28">
        <f t="shared" ref="D8:D21" si="0">C8/B8</f>
        <v>1</v>
      </c>
    </row>
    <row r="9" spans="1:7" ht="64.5" x14ac:dyDescent="0.25">
      <c r="A9" s="26" t="s">
        <v>138</v>
      </c>
      <c r="B9" s="27">
        <v>5112400</v>
      </c>
      <c r="C9" s="27">
        <v>5112400</v>
      </c>
      <c r="D9" s="28">
        <f t="shared" si="0"/>
        <v>1</v>
      </c>
    </row>
    <row r="10" spans="1:7" ht="26.25" x14ac:dyDescent="0.25">
      <c r="A10" s="26" t="s">
        <v>139</v>
      </c>
      <c r="B10" s="27">
        <v>1099200</v>
      </c>
      <c r="C10" s="27">
        <v>1051510</v>
      </c>
      <c r="D10" s="28">
        <f t="shared" si="0"/>
        <v>0.95661390101892285</v>
      </c>
    </row>
    <row r="11" spans="1:7" ht="39" x14ac:dyDescent="0.25">
      <c r="A11" s="26" t="s">
        <v>156</v>
      </c>
      <c r="B11" s="27">
        <v>4737300</v>
      </c>
      <c r="C11" s="27">
        <v>4737300</v>
      </c>
      <c r="D11" s="28">
        <f t="shared" si="0"/>
        <v>1</v>
      </c>
      <c r="E11" s="24"/>
      <c r="G11" s="24"/>
    </row>
    <row r="12" spans="1:7" ht="51.75" x14ac:dyDescent="0.25">
      <c r="A12" s="26" t="s">
        <v>140</v>
      </c>
      <c r="B12" s="27">
        <v>162353100</v>
      </c>
      <c r="C12" s="27">
        <v>162353100</v>
      </c>
      <c r="D12" s="28">
        <f t="shared" si="0"/>
        <v>1</v>
      </c>
    </row>
    <row r="13" spans="1:7" ht="51.75" x14ac:dyDescent="0.25">
      <c r="A13" s="26" t="s">
        <v>157</v>
      </c>
      <c r="B13" s="27">
        <v>77787600</v>
      </c>
      <c r="C13" s="27">
        <v>52323800</v>
      </c>
      <c r="D13" s="28">
        <f t="shared" si="0"/>
        <v>0.67264962539016504</v>
      </c>
    </row>
    <row r="14" spans="1:7" ht="90" x14ac:dyDescent="0.25">
      <c r="A14" s="26" t="s">
        <v>141</v>
      </c>
      <c r="B14" s="27">
        <v>165000000</v>
      </c>
      <c r="C14" s="27">
        <v>165000000</v>
      </c>
      <c r="D14" s="28">
        <f t="shared" si="0"/>
        <v>1</v>
      </c>
    </row>
    <row r="15" spans="1:7" ht="77.25" x14ac:dyDescent="0.25">
      <c r="A15" s="26" t="s">
        <v>142</v>
      </c>
      <c r="B15" s="27">
        <v>29688251.66</v>
      </c>
      <c r="C15" s="27">
        <v>26435492.149999999</v>
      </c>
      <c r="D15" s="28">
        <f t="shared" si="0"/>
        <v>0.89043613792918108</v>
      </c>
    </row>
    <row r="16" spans="1:7" ht="77.25" x14ac:dyDescent="0.25">
      <c r="A16" s="26" t="s">
        <v>143</v>
      </c>
      <c r="B16" s="27">
        <v>160801100</v>
      </c>
      <c r="C16" s="27">
        <v>160801100</v>
      </c>
      <c r="D16" s="28">
        <f t="shared" si="0"/>
        <v>1</v>
      </c>
    </row>
    <row r="17" spans="1:4" ht="26.25" x14ac:dyDescent="0.25">
      <c r="A17" s="26" t="s">
        <v>144</v>
      </c>
      <c r="B17" s="27">
        <v>30000000</v>
      </c>
      <c r="C17" s="27">
        <v>30000000</v>
      </c>
      <c r="D17" s="28">
        <f t="shared" si="0"/>
        <v>1</v>
      </c>
    </row>
    <row r="18" spans="1:4" ht="26.25" x14ac:dyDescent="0.25">
      <c r="A18" s="26" t="s">
        <v>145</v>
      </c>
      <c r="B18" s="27">
        <v>1902600</v>
      </c>
      <c r="C18" s="27">
        <v>1902600</v>
      </c>
      <c r="D18" s="28">
        <f t="shared" si="0"/>
        <v>1</v>
      </c>
    </row>
    <row r="19" spans="1:4" ht="39" x14ac:dyDescent="0.25">
      <c r="A19" s="26" t="s">
        <v>146</v>
      </c>
      <c r="B19" s="27">
        <v>5500000</v>
      </c>
      <c r="C19" s="27">
        <v>0</v>
      </c>
      <c r="D19" s="28">
        <f t="shared" si="0"/>
        <v>0</v>
      </c>
    </row>
    <row r="20" spans="1:4" ht="26.25" x14ac:dyDescent="0.25">
      <c r="A20" s="26" t="s">
        <v>147</v>
      </c>
      <c r="B20" s="27">
        <v>18239900</v>
      </c>
      <c r="C20" s="27">
        <v>18239900</v>
      </c>
      <c r="D20" s="28">
        <f t="shared" si="0"/>
        <v>1</v>
      </c>
    </row>
    <row r="21" spans="1:4" x14ac:dyDescent="0.25">
      <c r="A21" s="29" t="s">
        <v>106</v>
      </c>
      <c r="B21" s="30">
        <f>SUM(B7:B20)</f>
        <v>681521451.66000009</v>
      </c>
      <c r="C21" s="30">
        <f>SUM(C7:C20)</f>
        <v>645575302.88</v>
      </c>
      <c r="D21" s="28">
        <f t="shared" si="0"/>
        <v>0.94725602738924053</v>
      </c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 s="43" t="s">
        <v>103</v>
      </c>
      <c r="B24" s="43"/>
      <c r="C24" s="43"/>
      <c r="D24" s="43"/>
    </row>
  </sheetData>
  <mergeCells count="3">
    <mergeCell ref="C1:D1"/>
    <mergeCell ref="A3:D4"/>
    <mergeCell ref="A24:D24"/>
  </mergeCells>
  <pageMargins left="0.7" right="0.7" top="0.75" bottom="0.75" header="0.3" footer="0.3"/>
  <pageSetup paperSize="9" scale="75" orientation="portrait" horizontalDpi="1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BreakPreview" zoomScale="80" zoomScaleNormal="100" zoomScaleSheetLayoutView="80" workbookViewId="0">
      <selection activeCell="J12" sqref="J12"/>
    </sheetView>
  </sheetViews>
  <sheetFormatPr defaultRowHeight="15" x14ac:dyDescent="0.25"/>
  <cols>
    <col min="1" max="1" width="49.140625" customWidth="1"/>
    <col min="2" max="2" width="18.5703125" customWidth="1"/>
    <col min="3" max="3" width="17.28515625" customWidth="1"/>
    <col min="4" max="4" width="16.42578125" customWidth="1"/>
  </cols>
  <sheetData>
    <row r="1" spans="1:4" ht="15.75" x14ac:dyDescent="0.25">
      <c r="C1" s="41" t="s">
        <v>110</v>
      </c>
      <c r="D1" s="41"/>
    </row>
    <row r="2" spans="1:4" ht="15.75" x14ac:dyDescent="0.25">
      <c r="C2" s="19"/>
      <c r="D2" s="19"/>
    </row>
    <row r="3" spans="1:4" x14ac:dyDescent="0.25">
      <c r="A3" s="42" t="s">
        <v>162</v>
      </c>
      <c r="B3" s="42"/>
      <c r="C3" s="42"/>
      <c r="D3" s="42"/>
    </row>
    <row r="4" spans="1:4" x14ac:dyDescent="0.25">
      <c r="A4" s="42"/>
      <c r="B4" s="42"/>
      <c r="C4" s="42"/>
      <c r="D4" s="42"/>
    </row>
    <row r="5" spans="1:4" ht="15.75" x14ac:dyDescent="0.25">
      <c r="A5" s="18"/>
      <c r="B5" s="18"/>
      <c r="C5" s="18"/>
      <c r="D5" s="19" t="s">
        <v>104</v>
      </c>
    </row>
    <row r="6" spans="1:4" ht="47.25" x14ac:dyDescent="0.25">
      <c r="A6" s="22" t="s">
        <v>107</v>
      </c>
      <c r="B6" s="22" t="s">
        <v>100</v>
      </c>
      <c r="C6" s="22" t="s">
        <v>155</v>
      </c>
      <c r="D6" s="23" t="s">
        <v>99</v>
      </c>
    </row>
    <row r="7" spans="1:4" ht="90" x14ac:dyDescent="0.25">
      <c r="A7" s="26" t="s">
        <v>148</v>
      </c>
      <c r="B7" s="27">
        <v>6908160</v>
      </c>
      <c r="C7" s="27">
        <v>6908160</v>
      </c>
      <c r="D7" s="28">
        <f>C7/B7</f>
        <v>1</v>
      </c>
    </row>
    <row r="8" spans="1:4" ht="64.5" x14ac:dyDescent="0.25">
      <c r="A8" s="26" t="s">
        <v>149</v>
      </c>
      <c r="B8" s="27">
        <v>412357.99</v>
      </c>
      <c r="C8" s="27">
        <v>412357.99</v>
      </c>
      <c r="D8" s="28">
        <f t="shared" ref="D8:D15" si="0">C8/B8</f>
        <v>1</v>
      </c>
    </row>
    <row r="9" spans="1:4" ht="115.5" x14ac:dyDescent="0.25">
      <c r="A9" s="26" t="s">
        <v>150</v>
      </c>
      <c r="B9" s="27">
        <v>19600</v>
      </c>
      <c r="C9" s="27">
        <v>19600</v>
      </c>
      <c r="D9" s="28">
        <f t="shared" si="0"/>
        <v>1</v>
      </c>
    </row>
    <row r="10" spans="1:4" ht="64.5" x14ac:dyDescent="0.25">
      <c r="A10" s="26" t="s">
        <v>149</v>
      </c>
      <c r="B10" s="27">
        <v>1020342.01</v>
      </c>
      <c r="C10" s="27">
        <v>1020342.01</v>
      </c>
      <c r="D10" s="28">
        <f t="shared" si="0"/>
        <v>1</v>
      </c>
    </row>
    <row r="11" spans="1:4" ht="90" x14ac:dyDescent="0.25">
      <c r="A11" s="26" t="s">
        <v>148</v>
      </c>
      <c r="B11" s="27">
        <v>287840</v>
      </c>
      <c r="C11" s="27">
        <v>287840</v>
      </c>
      <c r="D11" s="28">
        <f t="shared" si="0"/>
        <v>1</v>
      </c>
    </row>
    <row r="12" spans="1:4" ht="102.75" x14ac:dyDescent="0.25">
      <c r="A12" s="26" t="s">
        <v>151</v>
      </c>
      <c r="B12" s="27">
        <v>60000</v>
      </c>
      <c r="C12" s="27">
        <v>0</v>
      </c>
      <c r="D12" s="28">
        <f t="shared" si="0"/>
        <v>0</v>
      </c>
    </row>
    <row r="13" spans="1:4" x14ac:dyDescent="0.25">
      <c r="A13" s="26" t="s">
        <v>158</v>
      </c>
      <c r="B13" s="27">
        <v>2586255</v>
      </c>
      <c r="C13" s="27">
        <v>2586255</v>
      </c>
      <c r="D13" s="28">
        <f t="shared" si="0"/>
        <v>1</v>
      </c>
    </row>
    <row r="14" spans="1:4" ht="26.25" x14ac:dyDescent="0.25">
      <c r="A14" s="26" t="s">
        <v>159</v>
      </c>
      <c r="B14" s="27">
        <v>283201</v>
      </c>
      <c r="C14" s="27">
        <v>283201</v>
      </c>
      <c r="D14" s="28">
        <f t="shared" si="0"/>
        <v>1</v>
      </c>
    </row>
    <row r="15" spans="1:4" x14ac:dyDescent="0.25">
      <c r="A15" s="31" t="s">
        <v>108</v>
      </c>
      <c r="B15" s="32">
        <f>SUM(B7:B14)</f>
        <v>11577756</v>
      </c>
      <c r="C15" s="32">
        <f>SUM(C7:C14)</f>
        <v>11517756</v>
      </c>
      <c r="D15" s="28">
        <f t="shared" si="0"/>
        <v>0.99481764860133515</v>
      </c>
    </row>
    <row r="18" spans="1:4" x14ac:dyDescent="0.25">
      <c r="A18" s="44" t="s">
        <v>103</v>
      </c>
      <c r="B18" s="44"/>
      <c r="C18" s="44"/>
      <c r="D18" s="44"/>
    </row>
  </sheetData>
  <mergeCells count="3">
    <mergeCell ref="A3:D4"/>
    <mergeCell ref="A18:D18"/>
    <mergeCell ref="C1:D1"/>
  </mergeCells>
  <pageMargins left="0.7" right="0.7" top="0.75" bottom="0.75" header="0.3" footer="0.3"/>
  <pageSetup paperSize="9" scale="68" orientation="portrait" horizontalDpi="1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BreakPreview" zoomScale="86" zoomScaleNormal="80" zoomScaleSheetLayoutView="86" workbookViewId="0">
      <selection activeCell="F19" sqref="F19"/>
    </sheetView>
  </sheetViews>
  <sheetFormatPr defaultRowHeight="15" x14ac:dyDescent="0.25"/>
  <cols>
    <col min="1" max="1" width="49.140625" customWidth="1"/>
    <col min="2" max="2" width="18.140625" customWidth="1"/>
    <col min="3" max="3" width="17.42578125" customWidth="1"/>
    <col min="4" max="4" width="16.42578125" customWidth="1"/>
  </cols>
  <sheetData>
    <row r="1" spans="1:4" ht="23.25" customHeight="1" x14ac:dyDescent="0.25">
      <c r="C1" s="33"/>
      <c r="D1" s="33" t="s">
        <v>163</v>
      </c>
    </row>
    <row r="2" spans="1:4" x14ac:dyDescent="0.25">
      <c r="A2" s="42" t="s">
        <v>175</v>
      </c>
      <c r="B2" s="42"/>
      <c r="C2" s="42"/>
      <c r="D2" s="42"/>
    </row>
    <row r="3" spans="1:4" x14ac:dyDescent="0.25">
      <c r="A3" s="42"/>
      <c r="B3" s="42"/>
      <c r="C3" s="42"/>
      <c r="D3" s="42"/>
    </row>
    <row r="4" spans="1:4" ht="15.75" x14ac:dyDescent="0.25">
      <c r="A4" s="18"/>
      <c r="B4" s="18"/>
      <c r="C4" s="18"/>
      <c r="D4" s="33" t="s">
        <v>104</v>
      </c>
    </row>
    <row r="5" spans="1:4" ht="47.25" x14ac:dyDescent="0.25">
      <c r="A5" s="22" t="s">
        <v>107</v>
      </c>
      <c r="B5" s="22" t="s">
        <v>100</v>
      </c>
      <c r="C5" s="22" t="s">
        <v>155</v>
      </c>
      <c r="D5" s="23" t="s">
        <v>99</v>
      </c>
    </row>
    <row r="6" spans="1:4" ht="39" x14ac:dyDescent="0.25">
      <c r="A6" s="26" t="s">
        <v>164</v>
      </c>
      <c r="B6" s="27">
        <v>940133900</v>
      </c>
      <c r="C6" s="27">
        <v>892095900</v>
      </c>
      <c r="D6" s="28">
        <f>C6/B6</f>
        <v>0.94890302328210907</v>
      </c>
    </row>
    <row r="7" spans="1:4" ht="51.75" x14ac:dyDescent="0.25">
      <c r="A7" s="26" t="s">
        <v>165</v>
      </c>
      <c r="B7" s="27">
        <v>616988800</v>
      </c>
      <c r="C7" s="27">
        <v>599728600</v>
      </c>
      <c r="D7" s="28">
        <f t="shared" ref="D7:D17" si="0">C7/B7</f>
        <v>0.97202509996939979</v>
      </c>
    </row>
    <row r="8" spans="1:4" ht="51.75" customHeight="1" x14ac:dyDescent="0.25">
      <c r="A8" s="26" t="s">
        <v>166</v>
      </c>
      <c r="B8" s="27">
        <v>142301100</v>
      </c>
      <c r="C8" s="27">
        <v>142299400</v>
      </c>
      <c r="D8" s="28">
        <f t="shared" si="0"/>
        <v>0.99998805350064057</v>
      </c>
    </row>
    <row r="9" spans="1:4" ht="26.25" x14ac:dyDescent="0.25">
      <c r="A9" s="26" t="s">
        <v>167</v>
      </c>
      <c r="B9" s="27">
        <v>2251800</v>
      </c>
      <c r="C9" s="27">
        <v>2251800</v>
      </c>
      <c r="D9" s="28">
        <f t="shared" si="0"/>
        <v>1</v>
      </c>
    </row>
    <row r="10" spans="1:4" ht="39" x14ac:dyDescent="0.25">
      <c r="A10" s="26" t="s">
        <v>168</v>
      </c>
      <c r="B10" s="27">
        <v>5999</v>
      </c>
      <c r="C10" s="27">
        <v>5999</v>
      </c>
      <c r="D10" s="28">
        <f t="shared" si="0"/>
        <v>1</v>
      </c>
    </row>
    <row r="11" spans="1:4" ht="39" x14ac:dyDescent="0.25">
      <c r="A11" s="26" t="s">
        <v>169</v>
      </c>
      <c r="B11" s="27">
        <v>55129800</v>
      </c>
      <c r="C11" s="27">
        <v>55122500</v>
      </c>
      <c r="D11" s="28">
        <f t="shared" si="0"/>
        <v>0.99986758522613906</v>
      </c>
    </row>
    <row r="12" spans="1:4" ht="39" x14ac:dyDescent="0.25">
      <c r="A12" s="26" t="s">
        <v>170</v>
      </c>
      <c r="B12" s="27">
        <v>645600</v>
      </c>
      <c r="C12" s="27">
        <v>645600</v>
      </c>
      <c r="D12" s="28">
        <f t="shared" si="0"/>
        <v>1</v>
      </c>
    </row>
    <row r="13" spans="1:4" ht="39" x14ac:dyDescent="0.25">
      <c r="A13" s="26" t="s">
        <v>171</v>
      </c>
      <c r="B13" s="27">
        <v>113896300</v>
      </c>
      <c r="C13" s="27">
        <v>113896300</v>
      </c>
      <c r="D13" s="28">
        <f t="shared" si="0"/>
        <v>1</v>
      </c>
    </row>
    <row r="14" spans="1:4" ht="64.5" x14ac:dyDescent="0.25">
      <c r="A14" s="26" t="s">
        <v>172</v>
      </c>
      <c r="B14" s="27">
        <v>109504</v>
      </c>
      <c r="C14" s="27">
        <v>109504</v>
      </c>
      <c r="D14" s="28">
        <f t="shared" si="0"/>
        <v>1</v>
      </c>
    </row>
    <row r="15" spans="1:4" ht="51.75" x14ac:dyDescent="0.25">
      <c r="A15" s="26" t="s">
        <v>173</v>
      </c>
      <c r="B15" s="27">
        <v>613159.80000000005</v>
      </c>
      <c r="C15" s="27">
        <v>613159.80000000005</v>
      </c>
      <c r="D15" s="28">
        <f t="shared" si="0"/>
        <v>1</v>
      </c>
    </row>
    <row r="16" spans="1:4" ht="39" x14ac:dyDescent="0.25">
      <c r="A16" s="26" t="s">
        <v>174</v>
      </c>
      <c r="B16" s="27">
        <v>42956200</v>
      </c>
      <c r="C16" s="27">
        <v>38881200</v>
      </c>
      <c r="D16" s="28">
        <f t="shared" si="0"/>
        <v>0.9051359291557447</v>
      </c>
    </row>
    <row r="17" spans="1:4" x14ac:dyDescent="0.25">
      <c r="A17" s="31" t="s">
        <v>108</v>
      </c>
      <c r="B17" s="32">
        <f>SUM(B6:B16)</f>
        <v>1915032162.8</v>
      </c>
      <c r="C17" s="32">
        <f>SUM(C6:C16)</f>
        <v>1845649962.8</v>
      </c>
      <c r="D17" s="28">
        <f t="shared" si="0"/>
        <v>0.96376969465695284</v>
      </c>
    </row>
    <row r="20" spans="1:4" x14ac:dyDescent="0.25">
      <c r="A20" s="44" t="s">
        <v>103</v>
      </c>
      <c r="B20" s="44"/>
      <c r="C20" s="44"/>
      <c r="D20" s="44"/>
    </row>
  </sheetData>
  <mergeCells count="2">
    <mergeCell ref="A2:D3"/>
    <mergeCell ref="A20:D20"/>
  </mergeCells>
  <pageMargins left="0.7" right="0.7" top="0.75" bottom="0.75" header="0.3" footer="0.3"/>
  <pageSetup paperSize="9" scale="7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5F1BBC-4E48-42B9-998A-2C68F15F31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4</vt:lpstr>
      <vt:lpstr>таблица 1 к прил.</vt:lpstr>
      <vt:lpstr>таблица 2 к прил.</vt:lpstr>
      <vt:lpstr>таблица 3 к прил.</vt:lpstr>
      <vt:lpstr>'приложение 4'!Заголовки_для_печати</vt:lpstr>
      <vt:lpstr>'приложение 4'!Область_печати</vt:lpstr>
      <vt:lpstr>'таблица 1 к прил.'!Область_печати</vt:lpstr>
      <vt:lpstr>'таблица 2 к прил.'!Область_печати</vt:lpstr>
      <vt:lpstr>'таблица 3 к прил.'!Область_печати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Амельченко Андрей Михайлович</cp:lastModifiedBy>
  <cp:lastPrinted>2022-03-29T07:06:19Z</cp:lastPrinted>
  <dcterms:created xsi:type="dcterms:W3CDTF">2021-05-13T02:51:37Z</dcterms:created>
  <dcterms:modified xsi:type="dcterms:W3CDTF">2022-04-29T04:05:36Z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SV_0503117M_20160101_1519.xlsx</vt:lpwstr>
  </property>
  <property fmtid="{D5CDD505-2E9C-101B-9397-08002B2CF9AE}" pid="3" name="Название отчета">
    <vt:lpwstr>SV_0503117M_20160101_1519.xlsx</vt:lpwstr>
  </property>
  <property fmtid="{D5CDD505-2E9C-101B-9397-08002B2CF9AE}" pid="4" name="Версия клиента">
    <vt:lpwstr>19.2.3.32350</vt:lpwstr>
  </property>
  <property fmtid="{D5CDD505-2E9C-101B-9397-08002B2CF9AE}" pid="5" name="Версия базы">
    <vt:lpwstr>19.2.0.218629057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20001020014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