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АБОЧИЕ МАТЕРИАЛЫ\РЕШЕНИЯ НА ДИСКЕТУ\2020\Внесение изменений в бюджет декабрь 2020\Проект_решения с Приложениями_Декабрь2020\"/>
    </mc:Choice>
  </mc:AlternateContent>
  <bookViews>
    <workbookView xWindow="0" yWindow="0" windowWidth="28800" windowHeight="11700"/>
  </bookViews>
  <sheets>
    <sheet name="Лист1" sheetId="1" r:id="rId1"/>
  </sheets>
  <definedNames>
    <definedName name="_xlnm.Print_Titles" localSheetId="0">Лист1!$A:$A</definedName>
    <definedName name="_xlnm.Print_Area" localSheetId="0">Лист1!$A$1:$AT$35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0" i="1" l="1"/>
  <c r="AF30" i="1"/>
  <c r="AC30" i="1"/>
  <c r="AQ31" i="1" l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T31" i="1" s="1"/>
  <c r="C31" i="1"/>
  <c r="AS31" i="1" s="1"/>
  <c r="B31" i="1"/>
  <c r="AT30" i="1"/>
  <c r="AS30" i="1"/>
  <c r="AR30" i="1"/>
  <c r="AT29" i="1"/>
  <c r="AS29" i="1"/>
  <c r="AR29" i="1"/>
  <c r="AT28" i="1"/>
  <c r="AS28" i="1"/>
  <c r="AR28" i="1"/>
  <c r="AT27" i="1"/>
  <c r="AS27" i="1"/>
  <c r="AR27" i="1"/>
  <c r="AT26" i="1"/>
  <c r="AS26" i="1"/>
  <c r="AR26" i="1"/>
  <c r="AT25" i="1"/>
  <c r="AS25" i="1"/>
  <c r="AR25" i="1"/>
  <c r="AT24" i="1"/>
  <c r="AS24" i="1"/>
  <c r="AR24" i="1"/>
  <c r="AT23" i="1"/>
  <c r="AS23" i="1"/>
  <c r="AR23" i="1"/>
  <c r="AT22" i="1"/>
  <c r="AS22" i="1"/>
  <c r="AR22" i="1"/>
  <c r="AT21" i="1"/>
  <c r="AR21" i="1"/>
  <c r="AT20" i="1"/>
  <c r="AS20" i="1"/>
  <c r="AR20" i="1"/>
  <c r="AT19" i="1"/>
  <c r="AS19" i="1"/>
  <c r="AR19" i="1"/>
  <c r="AT18" i="1"/>
  <c r="AS18" i="1"/>
  <c r="AR18" i="1"/>
  <c r="AT17" i="1"/>
  <c r="AS17" i="1"/>
  <c r="AR17" i="1"/>
  <c r="AT16" i="1"/>
  <c r="AR16" i="1"/>
  <c r="AT15" i="1"/>
  <c r="AS15" i="1"/>
  <c r="AR15" i="1"/>
  <c r="AT14" i="1"/>
  <c r="AS14" i="1"/>
  <c r="AR14" i="1"/>
  <c r="AT13" i="1"/>
  <c r="AS13" i="1"/>
  <c r="AR13" i="1"/>
  <c r="AT12" i="1"/>
  <c r="AS12" i="1"/>
  <c r="AR12" i="1"/>
  <c r="AR31" i="1" l="1"/>
</calcChain>
</file>

<file path=xl/sharedStrings.xml><?xml version="1.0" encoding="utf-8"?>
<sst xmlns="http://schemas.openxmlformats.org/spreadsheetml/2006/main" count="90" uniqueCount="47">
  <si>
    <t>Перечень и объемы муниципальных программ Новосибирского района Новосибирской области на 2020 год и плановый период 2021 и 2022 годов</t>
  </si>
  <si>
    <t xml:space="preserve">Расходы Новосибирского района Новосибирской области на софинансирование муниципальной программы Новосибирского района Новосибирской области "Поддержка социально ориентированных некоммерческих организаций на 2020 - 2022 годы" </t>
  </si>
  <si>
    <t>Расходы Новосибирского района Новосибирской области на софинансирование муниципальной программы Новосибирского района Новосибирской области "Экология и охрана окружающей среды Новосибирского района Новосибирской области на 2020-2023 годы"</t>
  </si>
  <si>
    <t>Расходы Новосибирского района Новосибирской области на софинансирование муниципальной программы "Обеспечение безопасности жизнедеятельности населения Новосибирского района Новосибирской области на период 2017-2021 годов"</t>
  </si>
  <si>
    <t>Расходы Новосибирского района Новосибирской области на софинансирование муниципальной программы "Развитие сетей наружного уличного освещения  Новосибирского района Новосибирской области на период 2020-2022 годы"</t>
  </si>
  <si>
    <t>Расходы Новосибирского района Новосибирской области на софинансирование муниципальной программы "Профилактика терроризма и экстремизма на территории Новосибирского района Новосибирской области на 2020-2022 годы"</t>
  </si>
  <si>
    <t>Расходы Новосибирского района  на финансирование муниципальной программы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2019-2021 годах"</t>
  </si>
  <si>
    <t xml:space="preserve">Расходы на реализацию муниципальной программы "Развитие и поддержка субъектов малого и среднего предпринимательства в Новосибирском районе на 2017-2022 годы" за счет средств Новосибирского района </t>
  </si>
  <si>
    <t>Расходы Новосибирского района  на финансирование муниципальной программы Новосибирского района Новосибирской области «Газификация территории  Новосибирского района Новосибирской области в 2019-2023 годах»</t>
  </si>
  <si>
    <t>Расходы Новосибирского района  на финансирование муниципальной программы Новосибирского района Новосибирской области «Жилищно-коммунальное хозяйство Новосибирского района Новосибирской области в 2019 - 2021 годах»</t>
  </si>
  <si>
    <t>Расходы Новосибирского района на финансирование муниципальной программы Новосибирского района Новосибирской области «Создание условий для функционирования муниципальных образовательных учреждений Новосибирского района Новосибирской области на 2019-2021 годы»</t>
  </si>
  <si>
    <t xml:space="preserve">Расходы   на муниципальную программу Новосибирского района Новосибирской области "Развитие молодежной политики в Новосибирском районе Новосибирской области на 2019-2021 годы" </t>
  </si>
  <si>
    <t>Расходы Новосибирского района на финансирование муниципальной программы Новосибирского района Новосибирской области  "Развитие культуры и искусства в Новосибирском районе Новосибирской области на 2018-2021годы"</t>
  </si>
  <si>
    <t>Расходы Новосибирского района  на финансирование муниципальной программы  Новосибирского района Новосибирской области "Развитие физической культуры и спорта в Новосибирском районе Новосибирской области на 2019-2023 г."</t>
  </si>
  <si>
    <t>Итого по муниципальным программам</t>
  </si>
  <si>
    <t xml:space="preserve"> </t>
  </si>
  <si>
    <t>2020год</t>
  </si>
  <si>
    <t>2021год</t>
  </si>
  <si>
    <t>2022год</t>
  </si>
  <si>
    <t>Новосибирский район</t>
  </si>
  <si>
    <t>Краснообский</t>
  </si>
  <si>
    <t>Барышевский</t>
  </si>
  <si>
    <t>Березовский</t>
  </si>
  <si>
    <t>Боровской</t>
  </si>
  <si>
    <t>Верх-Тулинский</t>
  </si>
  <si>
    <t>Каменский</t>
  </si>
  <si>
    <t>Криводановский</t>
  </si>
  <si>
    <t>Кубовинский</t>
  </si>
  <si>
    <t>Кудряшовский</t>
  </si>
  <si>
    <t>Мичуринский</t>
  </si>
  <si>
    <t xml:space="preserve">  </t>
  </si>
  <si>
    <t>Морской</t>
  </si>
  <si>
    <t>Мочищенский</t>
  </si>
  <si>
    <t>Новолуговской</t>
  </si>
  <si>
    <t>Плотниковский</t>
  </si>
  <si>
    <t>Раздольненский</t>
  </si>
  <si>
    <t>Станционный</t>
  </si>
  <si>
    <t>Толмачевский</t>
  </si>
  <si>
    <t>Ярковский</t>
  </si>
  <si>
    <t>Муниципальный район</t>
  </si>
  <si>
    <t>Приложение 17</t>
  </si>
  <si>
    <t>Наименование муниципального образования</t>
  </si>
  <si>
    <t>к решению Совета депутатов
Новосибирского района Новосибирской области
"О бюджете Новосибирского района Новосибирской области
на 2020 год и плановый период 2021 и 2022 годов"</t>
  </si>
  <si>
    <t xml:space="preserve">Расходы Новосибирского района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</si>
  <si>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>______________________</t>
  </si>
  <si>
    <t>тыс.рублей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</si>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</sst>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4" fontId="2" fillId="0" borderId="0" xfId="0" applyNumberFormat="1" applyFont="1" applyFill="1" applyAlignment="1">
      <alignment horizontal="left"/>
    </xf>
    <xf numFmtId="4" fontId="2" fillId="0" borderId="0" xfId="0" applyNumberFormat="1" applyFont="1" applyFill="1" applyAlignment="1">
      <alignment horizontal="right"/>
    </xf>
    <xf numFmtId="4" fontId="2" fillId="0" borderId="0" xfId="0" applyNumberFormat="1" applyFont="1" applyFill="1"/>
    <xf numFmtId="4" fontId="3" fillId="0" borderId="0" xfId="0" applyNumberFormat="1" applyFont="1" applyFill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Protection="1">
      <protection hidden="1"/>
    </xf>
    <xf numFmtId="4" fontId="3" fillId="0" borderId="0" xfId="1" applyNumberFormat="1" applyFont="1" applyFill="1" applyProtection="1">
      <protection hidden="1"/>
    </xf>
    <xf numFmtId="4" fontId="3" fillId="0" borderId="0" xfId="1" applyNumberFormat="1" applyFont="1" applyFill="1" applyAlignment="1" applyProtection="1">
      <alignment horizontal="right"/>
      <protection hidden="1"/>
    </xf>
    <xf numFmtId="4" fontId="3" fillId="0" borderId="0" xfId="1" applyNumberFormat="1" applyFont="1" applyFill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2" xfId="0" applyNumberFormat="1" applyFont="1" applyFill="1" applyBorder="1"/>
    <xf numFmtId="4" fontId="2" fillId="0" borderId="0" xfId="0" applyNumberFormat="1" applyFont="1" applyFill="1" applyAlignment="1">
      <alignment horizontal="center"/>
    </xf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3" xfId="0" applyNumberFormat="1" applyFont="1" applyFill="1" applyBorder="1" applyAlignment="1">
      <alignment horizontal="left"/>
    </xf>
    <xf numFmtId="4" fontId="1" fillId="0" borderId="13" xfId="0" applyNumberFormat="1" applyFont="1" applyFill="1" applyBorder="1"/>
    <xf numFmtId="4" fontId="7" fillId="0" borderId="11" xfId="0" applyNumberFormat="1" applyFont="1" applyFill="1" applyBorder="1" applyAlignment="1">
      <alignment horizontal="center" wrapText="1"/>
    </xf>
    <xf numFmtId="4" fontId="7" fillId="0" borderId="11" xfId="0" applyNumberFormat="1" applyFont="1" applyFill="1" applyBorder="1" applyAlignment="1">
      <alignment horizontal="center"/>
    </xf>
    <xf numFmtId="4" fontId="7" fillId="0" borderId="12" xfId="0" applyNumberFormat="1" applyFont="1" applyFill="1" applyBorder="1" applyAlignment="1">
      <alignment horizontal="right"/>
    </xf>
    <xf numFmtId="4" fontId="7" fillId="0" borderId="12" xfId="0" applyNumberFormat="1" applyFont="1" applyFill="1" applyBorder="1" applyAlignment="1">
      <alignment horizontal="center"/>
    </xf>
    <xf numFmtId="4" fontId="7" fillId="0" borderId="12" xfId="0" applyNumberFormat="1" applyFont="1" applyFill="1" applyBorder="1"/>
    <xf numFmtId="4" fontId="6" fillId="0" borderId="14" xfId="0" applyNumberFormat="1" applyFont="1" applyFill="1" applyBorder="1" applyAlignment="1">
      <alignment horizontal="left"/>
    </xf>
    <xf numFmtId="4" fontId="1" fillId="0" borderId="14" xfId="0" applyNumberFormat="1" applyFont="1" applyFill="1" applyBorder="1"/>
    <xf numFmtId="4" fontId="2" fillId="0" borderId="12" xfId="0" applyNumberFormat="1" applyFont="1" applyFill="1" applyBorder="1" applyAlignment="1">
      <alignment horizontal="center" wrapText="1"/>
    </xf>
    <xf numFmtId="4" fontId="2" fillId="0" borderId="12" xfId="0" applyNumberFormat="1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right"/>
    </xf>
    <xf numFmtId="4" fontId="7" fillId="0" borderId="12" xfId="0" applyNumberFormat="1" applyFont="1" applyFill="1" applyBorder="1" applyAlignment="1">
      <alignment horizontal="center" wrapText="1"/>
    </xf>
    <xf numFmtId="164" fontId="2" fillId="0" borderId="12" xfId="0" applyNumberFormat="1" applyFont="1" applyFill="1" applyBorder="1"/>
    <xf numFmtId="4" fontId="6" fillId="0" borderId="15" xfId="0" applyNumberFormat="1" applyFont="1" applyFill="1" applyBorder="1" applyAlignment="1">
      <alignment horizontal="left"/>
    </xf>
    <xf numFmtId="4" fontId="6" fillId="0" borderId="1" xfId="0" applyNumberFormat="1" applyFont="1" applyFill="1" applyBorder="1" applyAlignment="1">
      <alignment horizontal="left"/>
    </xf>
    <xf numFmtId="4" fontId="8" fillId="0" borderId="16" xfId="0" applyNumberFormat="1" applyFont="1" applyFill="1" applyBorder="1"/>
    <xf numFmtId="4" fontId="7" fillId="0" borderId="0" xfId="0" applyNumberFormat="1" applyFont="1" applyFill="1"/>
    <xf numFmtId="4" fontId="6" fillId="0" borderId="12" xfId="0" applyNumberFormat="1" applyFont="1" applyFill="1" applyBorder="1" applyAlignment="1">
      <alignment horizontal="left"/>
    </xf>
    <xf numFmtId="4" fontId="8" fillId="0" borderId="12" xfId="0" applyNumberFormat="1" applyFont="1" applyFill="1" applyBorder="1"/>
    <xf numFmtId="4" fontId="8" fillId="0" borderId="12" xfId="0" applyNumberFormat="1" applyFont="1" applyFill="1" applyBorder="1" applyAlignment="1">
      <alignment horizontal="center"/>
    </xf>
    <xf numFmtId="4" fontId="8" fillId="0" borderId="12" xfId="0" applyNumberFormat="1" applyFont="1" applyFill="1" applyBorder="1" applyAlignment="1">
      <alignment horizontal="right"/>
    </xf>
    <xf numFmtId="0" fontId="3" fillId="0" borderId="0" xfId="0" applyNumberFormat="1" applyFont="1" applyFill="1" applyAlignment="1" applyProtection="1">
      <alignment horizontal="right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/>
    </xf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4"/>
  <sheetViews>
    <sheetView tabSelected="1" view="pageBreakPreview" zoomScale="90" zoomScaleNormal="100" zoomScaleSheetLayoutView="90" workbookViewId="0">
      <pane xSplit="1" ySplit="10" topLeftCell="C11" activePane="bottomRight" state="frozen"/>
      <selection pane="topRight" activeCell="B1" sqref="B1"/>
      <selection pane="bottomLeft" activeCell="A11" sqref="A11"/>
      <selection pane="bottomRight" activeCell="L31" sqref="L31"/>
    </sheetView>
  </sheetViews>
  <sheetFormatPr defaultColWidth="9.85546875" defaultRowHeight="12.75" x14ac:dyDescent="0.2"/>
  <cols>
    <col min="1" max="1" width="25.28515625" style="1" customWidth="1"/>
    <col min="2" max="2" width="8.7109375" style="1" bestFit="1" customWidth="1"/>
    <col min="3" max="4" width="9.85546875" style="14"/>
    <col min="5" max="7" width="7.5703125" style="14" bestFit="1" customWidth="1"/>
    <col min="8" max="10" width="8.7109375" style="14" bestFit="1" customWidth="1"/>
    <col min="11" max="11" width="8.7109375" style="2" bestFit="1" customWidth="1"/>
    <col min="12" max="13" width="7.5703125" style="14" bestFit="1" customWidth="1"/>
    <col min="14" max="15" width="8.7109375" style="14" bestFit="1" customWidth="1"/>
    <col min="16" max="16" width="7.5703125" style="14" bestFit="1" customWidth="1"/>
    <col min="17" max="17" width="7.5703125" style="3" bestFit="1" customWidth="1"/>
    <col min="18" max="19" width="8.7109375" style="3" bestFit="1" customWidth="1"/>
    <col min="20" max="21" width="9.85546875" style="3"/>
    <col min="22" max="22" width="7.5703125" style="3" bestFit="1" customWidth="1"/>
    <col min="23" max="24" width="8.7109375" style="3" bestFit="1" customWidth="1"/>
    <col min="25" max="25" width="9.28515625" style="3" customWidth="1"/>
    <col min="26" max="26" width="11" style="3" bestFit="1" customWidth="1"/>
    <col min="27" max="30" width="9.85546875" style="3"/>
    <col min="31" max="31" width="7.5703125" style="3" bestFit="1" customWidth="1"/>
    <col min="32" max="33" width="9.85546875" style="3"/>
    <col min="34" max="34" width="7.5703125" style="3" bestFit="1" customWidth="1"/>
    <col min="35" max="36" width="8.7109375" style="3" bestFit="1" customWidth="1"/>
    <col min="37" max="37" width="7.5703125" style="3" bestFit="1" customWidth="1"/>
    <col min="38" max="39" width="9.85546875" style="3"/>
    <col min="40" max="40" width="7.5703125" style="3" bestFit="1" customWidth="1"/>
    <col min="41" max="43" width="9.85546875" style="3"/>
    <col min="44" max="44" width="11" style="3" customWidth="1"/>
    <col min="45" max="45" width="10.85546875" style="3" customWidth="1"/>
    <col min="46" max="46" width="11.140625" style="3" customWidth="1"/>
    <col min="47" max="16384" width="9.85546875" style="3"/>
  </cols>
  <sheetData>
    <row r="1" spans="1:49" x14ac:dyDescent="0.2">
      <c r="S1" s="4"/>
      <c r="T1" s="14"/>
      <c r="U1" s="14"/>
      <c r="V1" s="14"/>
      <c r="W1" s="14"/>
      <c r="X1" s="14"/>
      <c r="Y1" s="2" t="s">
        <v>40</v>
      </c>
    </row>
    <row r="2" spans="1:49" s="5" customFormat="1" ht="62.25" customHeight="1" x14ac:dyDescent="0.2">
      <c r="I2" s="6"/>
      <c r="J2" s="6"/>
      <c r="S2" s="39" t="s">
        <v>42</v>
      </c>
      <c r="T2" s="39"/>
      <c r="U2" s="39"/>
      <c r="V2" s="39"/>
      <c r="W2" s="39"/>
      <c r="X2" s="39"/>
      <c r="Y2" s="39"/>
    </row>
    <row r="3" spans="1:49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8"/>
      <c r="L3" s="8"/>
      <c r="M3" s="8"/>
      <c r="N3" s="8"/>
      <c r="O3" s="8"/>
      <c r="P3" s="8"/>
      <c r="Q3" s="8"/>
    </row>
    <row r="4" spans="1:49" ht="15.75" customHeight="1" x14ac:dyDescent="0.2">
      <c r="A4" s="3"/>
      <c r="B4" s="59" t="s">
        <v>0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</row>
    <row r="5" spans="1:49" x14ac:dyDescent="0.2">
      <c r="A5" s="9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1:49" x14ac:dyDescent="0.2">
      <c r="A6" s="9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Y6" s="2" t="s">
        <v>45</v>
      </c>
    </row>
    <row r="7" spans="1:49" x14ac:dyDescent="0.2">
      <c r="A7" s="60" t="s">
        <v>41</v>
      </c>
      <c r="B7" s="40" t="s">
        <v>43</v>
      </c>
      <c r="C7" s="41"/>
      <c r="D7" s="42"/>
      <c r="E7" s="63" t="s">
        <v>1</v>
      </c>
      <c r="F7" s="64"/>
      <c r="G7" s="65"/>
      <c r="H7" s="72" t="s">
        <v>2</v>
      </c>
      <c r="I7" s="73"/>
      <c r="J7" s="74"/>
      <c r="K7" s="40" t="s">
        <v>3</v>
      </c>
      <c r="L7" s="41"/>
      <c r="M7" s="42"/>
      <c r="N7" s="40" t="s">
        <v>4</v>
      </c>
      <c r="O7" s="41"/>
      <c r="P7" s="42"/>
      <c r="Q7" s="40" t="s">
        <v>5</v>
      </c>
      <c r="R7" s="41"/>
      <c r="S7" s="42"/>
      <c r="T7" s="40" t="s">
        <v>6</v>
      </c>
      <c r="U7" s="41"/>
      <c r="V7" s="42"/>
      <c r="W7" s="40" t="s">
        <v>7</v>
      </c>
      <c r="X7" s="41"/>
      <c r="Y7" s="42"/>
      <c r="Z7" s="40" t="s">
        <v>8</v>
      </c>
      <c r="AA7" s="41"/>
      <c r="AB7" s="42"/>
      <c r="AC7" s="40" t="s">
        <v>9</v>
      </c>
      <c r="AD7" s="41"/>
      <c r="AE7" s="42"/>
      <c r="AF7" s="40" t="s">
        <v>10</v>
      </c>
      <c r="AG7" s="41"/>
      <c r="AH7" s="42"/>
      <c r="AI7" s="40" t="s">
        <v>11</v>
      </c>
      <c r="AJ7" s="41"/>
      <c r="AK7" s="42"/>
      <c r="AL7" s="40" t="s">
        <v>12</v>
      </c>
      <c r="AM7" s="41"/>
      <c r="AN7" s="42"/>
      <c r="AO7" s="40" t="s">
        <v>13</v>
      </c>
      <c r="AP7" s="41"/>
      <c r="AQ7" s="42"/>
      <c r="AR7" s="49" t="s">
        <v>14</v>
      </c>
      <c r="AS7" s="50"/>
      <c r="AT7" s="51"/>
    </row>
    <row r="8" spans="1:49" ht="142.5" customHeight="1" x14ac:dyDescent="0.2">
      <c r="A8" s="61"/>
      <c r="B8" s="43"/>
      <c r="C8" s="44"/>
      <c r="D8" s="45"/>
      <c r="E8" s="66"/>
      <c r="F8" s="67"/>
      <c r="G8" s="68"/>
      <c r="H8" s="75"/>
      <c r="I8" s="76"/>
      <c r="J8" s="77"/>
      <c r="K8" s="43"/>
      <c r="L8" s="44"/>
      <c r="M8" s="45"/>
      <c r="N8" s="43"/>
      <c r="O8" s="44"/>
      <c r="P8" s="45"/>
      <c r="Q8" s="43"/>
      <c r="R8" s="44"/>
      <c r="S8" s="45"/>
      <c r="T8" s="43"/>
      <c r="U8" s="44"/>
      <c r="V8" s="45"/>
      <c r="W8" s="43"/>
      <c r="X8" s="44"/>
      <c r="Y8" s="45"/>
      <c r="Z8" s="43"/>
      <c r="AA8" s="44"/>
      <c r="AB8" s="45"/>
      <c r="AC8" s="43"/>
      <c r="AD8" s="44"/>
      <c r="AE8" s="45"/>
      <c r="AF8" s="43"/>
      <c r="AG8" s="44"/>
      <c r="AH8" s="45"/>
      <c r="AI8" s="43"/>
      <c r="AJ8" s="44"/>
      <c r="AK8" s="45"/>
      <c r="AL8" s="43"/>
      <c r="AM8" s="44"/>
      <c r="AN8" s="45"/>
      <c r="AO8" s="43"/>
      <c r="AP8" s="44"/>
      <c r="AQ8" s="45"/>
      <c r="AR8" s="52"/>
      <c r="AS8" s="53"/>
      <c r="AT8" s="54"/>
    </row>
    <row r="9" spans="1:49" x14ac:dyDescent="0.2">
      <c r="A9" s="61"/>
      <c r="B9" s="46"/>
      <c r="C9" s="47"/>
      <c r="D9" s="48"/>
      <c r="E9" s="69"/>
      <c r="F9" s="70"/>
      <c r="G9" s="71"/>
      <c r="H9" s="78"/>
      <c r="I9" s="79"/>
      <c r="J9" s="80"/>
      <c r="K9" s="46"/>
      <c r="L9" s="47"/>
      <c r="M9" s="48"/>
      <c r="N9" s="46"/>
      <c r="O9" s="47"/>
      <c r="P9" s="48"/>
      <c r="Q9" s="46"/>
      <c r="R9" s="47"/>
      <c r="S9" s="48"/>
      <c r="T9" s="46"/>
      <c r="U9" s="47"/>
      <c r="V9" s="48"/>
      <c r="W9" s="46"/>
      <c r="X9" s="47"/>
      <c r="Y9" s="48"/>
      <c r="Z9" s="46"/>
      <c r="AA9" s="47"/>
      <c r="AB9" s="48"/>
      <c r="AC9" s="46"/>
      <c r="AD9" s="47"/>
      <c r="AE9" s="48"/>
      <c r="AF9" s="46"/>
      <c r="AG9" s="47"/>
      <c r="AH9" s="48"/>
      <c r="AI9" s="46"/>
      <c r="AJ9" s="47"/>
      <c r="AK9" s="48"/>
      <c r="AL9" s="46"/>
      <c r="AM9" s="47"/>
      <c r="AN9" s="48"/>
      <c r="AO9" s="46"/>
      <c r="AP9" s="47"/>
      <c r="AQ9" s="48"/>
      <c r="AR9" s="55"/>
      <c r="AS9" s="56"/>
      <c r="AT9" s="57"/>
      <c r="AW9" s="3" t="s">
        <v>15</v>
      </c>
    </row>
    <row r="10" spans="1:49" x14ac:dyDescent="0.2">
      <c r="A10" s="62"/>
      <c r="B10" s="10" t="s">
        <v>16</v>
      </c>
      <c r="C10" s="10" t="s">
        <v>17</v>
      </c>
      <c r="D10" s="10" t="s">
        <v>18</v>
      </c>
      <c r="E10" s="10" t="s">
        <v>16</v>
      </c>
      <c r="F10" s="10" t="s">
        <v>17</v>
      </c>
      <c r="G10" s="10" t="s">
        <v>18</v>
      </c>
      <c r="H10" s="10" t="s">
        <v>16</v>
      </c>
      <c r="I10" s="10" t="s">
        <v>17</v>
      </c>
      <c r="J10" s="10" t="s">
        <v>18</v>
      </c>
      <c r="K10" s="10" t="s">
        <v>16</v>
      </c>
      <c r="L10" s="10" t="s">
        <v>17</v>
      </c>
      <c r="M10" s="10" t="s">
        <v>18</v>
      </c>
      <c r="N10" s="10" t="s">
        <v>16</v>
      </c>
      <c r="O10" s="10" t="s">
        <v>17</v>
      </c>
      <c r="P10" s="10" t="s">
        <v>18</v>
      </c>
      <c r="Q10" s="10" t="s">
        <v>16</v>
      </c>
      <c r="R10" s="10" t="s">
        <v>17</v>
      </c>
      <c r="S10" s="16" t="s">
        <v>18</v>
      </c>
      <c r="T10" s="10" t="s">
        <v>16</v>
      </c>
      <c r="U10" s="10" t="s">
        <v>17</v>
      </c>
      <c r="V10" s="16" t="s">
        <v>18</v>
      </c>
      <c r="W10" s="10" t="s">
        <v>16</v>
      </c>
      <c r="X10" s="10" t="s">
        <v>17</v>
      </c>
      <c r="Y10" s="16" t="s">
        <v>18</v>
      </c>
      <c r="Z10" s="10" t="s">
        <v>16</v>
      </c>
      <c r="AA10" s="10" t="s">
        <v>17</v>
      </c>
      <c r="AB10" s="16" t="s">
        <v>18</v>
      </c>
      <c r="AC10" s="10" t="s">
        <v>16</v>
      </c>
      <c r="AD10" s="10" t="s">
        <v>17</v>
      </c>
      <c r="AE10" s="16" t="s">
        <v>18</v>
      </c>
      <c r="AF10" s="10" t="s">
        <v>16</v>
      </c>
      <c r="AG10" s="10" t="s">
        <v>17</v>
      </c>
      <c r="AH10" s="16" t="s">
        <v>18</v>
      </c>
      <c r="AI10" s="10" t="s">
        <v>16</v>
      </c>
      <c r="AJ10" s="10" t="s">
        <v>17</v>
      </c>
      <c r="AK10" s="16" t="s">
        <v>18</v>
      </c>
      <c r="AL10" s="10" t="s">
        <v>16</v>
      </c>
      <c r="AM10" s="10" t="s">
        <v>17</v>
      </c>
      <c r="AN10" s="16" t="s">
        <v>18</v>
      </c>
      <c r="AO10" s="10" t="s">
        <v>16</v>
      </c>
      <c r="AP10" s="10" t="s">
        <v>17</v>
      </c>
      <c r="AQ10" s="16" t="s">
        <v>18</v>
      </c>
      <c r="AR10" s="11" t="s">
        <v>16</v>
      </c>
      <c r="AS10" s="11" t="s">
        <v>17</v>
      </c>
      <c r="AT10" s="12" t="s">
        <v>18</v>
      </c>
    </row>
    <row r="11" spans="1:49" x14ac:dyDescent="0.2">
      <c r="A11" s="17" t="s">
        <v>19</v>
      </c>
      <c r="B11" s="18"/>
      <c r="C11" s="19"/>
      <c r="D11" s="20"/>
      <c r="E11" s="20"/>
      <c r="F11" s="20"/>
      <c r="G11" s="20"/>
      <c r="H11" s="20"/>
      <c r="I11" s="20"/>
      <c r="J11" s="20"/>
      <c r="K11" s="21"/>
      <c r="L11" s="22"/>
      <c r="M11" s="22"/>
      <c r="N11" s="22"/>
      <c r="O11" s="22"/>
      <c r="P11" s="22"/>
      <c r="Q11" s="23"/>
      <c r="R11" s="2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23"/>
      <c r="AS11" s="23"/>
      <c r="AT11" s="23"/>
    </row>
    <row r="12" spans="1:49" x14ac:dyDescent="0.2">
      <c r="A12" s="24" t="s">
        <v>20</v>
      </c>
      <c r="B12" s="25"/>
      <c r="C12" s="26"/>
      <c r="D12" s="27"/>
      <c r="E12" s="27"/>
      <c r="F12" s="27"/>
      <c r="G12" s="27"/>
      <c r="H12" s="27"/>
      <c r="I12" s="27"/>
      <c r="J12" s="27"/>
      <c r="K12" s="28"/>
      <c r="L12" s="27"/>
      <c r="M12" s="27"/>
      <c r="N12" s="27"/>
      <c r="O12" s="27"/>
      <c r="P12" s="27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23">
        <f>B12+E12+H12+K12+N12+Q12+T12+W12+Z12+AC12+AF12+AI12+AL12+AO12</f>
        <v>0</v>
      </c>
      <c r="AS12" s="23">
        <f>C12+F12+I12+L12+O12+R12+U12+X12+AA12+AD12+AG12+AJ12+AM12+AP12</f>
        <v>0</v>
      </c>
      <c r="AT12" s="23">
        <f>D12+G12+J12+M12+P12+S12+V12+Y12+AB12+AE12+AH12+AK12+AN12+AQ12</f>
        <v>0</v>
      </c>
    </row>
    <row r="13" spans="1:49" x14ac:dyDescent="0.2">
      <c r="A13" s="24" t="s">
        <v>21</v>
      </c>
      <c r="B13" s="25"/>
      <c r="C13" s="26"/>
      <c r="D13" s="27"/>
      <c r="E13" s="27"/>
      <c r="F13" s="27"/>
      <c r="G13" s="27"/>
      <c r="H13" s="27"/>
      <c r="I13" s="27"/>
      <c r="J13" s="27"/>
      <c r="K13" s="28"/>
      <c r="L13" s="27"/>
      <c r="M13" s="27"/>
      <c r="N13" s="28">
        <v>1852.5</v>
      </c>
      <c r="O13" s="28">
        <v>1377.5</v>
      </c>
      <c r="P13" s="28">
        <v>0</v>
      </c>
      <c r="Q13" s="13"/>
      <c r="R13" s="13"/>
      <c r="S13" s="13"/>
      <c r="T13" s="13">
        <v>250</v>
      </c>
      <c r="U13" s="13"/>
      <c r="V13" s="13"/>
      <c r="W13" s="13"/>
      <c r="X13" s="13"/>
      <c r="Y13" s="13"/>
      <c r="Z13" s="13"/>
      <c r="AA13" s="13"/>
      <c r="AB13" s="13"/>
      <c r="AC13" s="13">
        <v>0</v>
      </c>
      <c r="AD13" s="13"/>
      <c r="AE13" s="13"/>
      <c r="AF13" s="13"/>
      <c r="AG13" s="13"/>
      <c r="AH13" s="13"/>
      <c r="AI13" s="13"/>
      <c r="AJ13" s="13"/>
      <c r="AK13" s="13"/>
      <c r="AL13" s="13">
        <v>100</v>
      </c>
      <c r="AM13" s="13"/>
      <c r="AN13" s="13"/>
      <c r="AO13" s="13"/>
      <c r="AP13" s="13"/>
      <c r="AQ13" s="13"/>
      <c r="AR13" s="23">
        <f t="shared" ref="AR13:AT31" si="0">B13+E13+H13+K13+N13+Q13+T13+W13+Z13+AC13+AF13+AI13+AL13+AO13</f>
        <v>2202.5</v>
      </c>
      <c r="AS13" s="23">
        <f t="shared" si="0"/>
        <v>1377.5</v>
      </c>
      <c r="AT13" s="23">
        <f t="shared" ref="AT13:AT29" si="1">D13+G13+M13+S13+V13+Y13+AB13+AE13+AH13+AK13+AN13+AQ13</f>
        <v>0</v>
      </c>
    </row>
    <row r="14" spans="1:49" x14ac:dyDescent="0.2">
      <c r="A14" s="24" t="s">
        <v>22</v>
      </c>
      <c r="B14" s="25"/>
      <c r="C14" s="26"/>
      <c r="D14" s="27"/>
      <c r="E14" s="27"/>
      <c r="F14" s="27"/>
      <c r="G14" s="27"/>
      <c r="H14" s="27"/>
      <c r="I14" s="27"/>
      <c r="J14" s="27"/>
      <c r="K14" s="28"/>
      <c r="L14" s="27"/>
      <c r="M14" s="27"/>
      <c r="N14" s="28"/>
      <c r="O14" s="28"/>
      <c r="P14" s="28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23">
        <f t="shared" si="0"/>
        <v>0</v>
      </c>
      <c r="AS14" s="23">
        <f t="shared" si="0"/>
        <v>0</v>
      </c>
      <c r="AT14" s="23">
        <f t="shared" si="1"/>
        <v>0</v>
      </c>
    </row>
    <row r="15" spans="1:49" x14ac:dyDescent="0.2">
      <c r="A15" s="24" t="s">
        <v>23</v>
      </c>
      <c r="B15" s="25"/>
      <c r="C15" s="26"/>
      <c r="D15" s="27"/>
      <c r="E15" s="27"/>
      <c r="F15" s="27"/>
      <c r="G15" s="27"/>
      <c r="H15" s="27"/>
      <c r="I15" s="27"/>
      <c r="J15" s="27"/>
      <c r="K15" s="28"/>
      <c r="L15" s="27"/>
      <c r="M15" s="27"/>
      <c r="N15" s="28">
        <v>617.5</v>
      </c>
      <c r="O15" s="28">
        <v>617.5</v>
      </c>
      <c r="P15" s="28">
        <v>0</v>
      </c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>
        <v>475</v>
      </c>
      <c r="AD15" s="13">
        <v>475</v>
      </c>
      <c r="AE15" s="13"/>
      <c r="AF15" s="13"/>
      <c r="AG15" s="13"/>
      <c r="AH15" s="13"/>
      <c r="AI15" s="13"/>
      <c r="AJ15" s="13"/>
      <c r="AK15" s="13"/>
      <c r="AL15" s="13"/>
      <c r="AM15" s="13">
        <v>900</v>
      </c>
      <c r="AN15" s="13"/>
      <c r="AO15" s="13"/>
      <c r="AP15" s="13"/>
      <c r="AQ15" s="13"/>
      <c r="AR15" s="23">
        <f t="shared" si="0"/>
        <v>1092.5</v>
      </c>
      <c r="AS15" s="23">
        <f t="shared" si="0"/>
        <v>1992.5</v>
      </c>
      <c r="AT15" s="23">
        <f t="shared" si="1"/>
        <v>0</v>
      </c>
    </row>
    <row r="16" spans="1:49" x14ac:dyDescent="0.2">
      <c r="A16" s="24" t="s">
        <v>24</v>
      </c>
      <c r="B16" s="25"/>
      <c r="C16" s="29"/>
      <c r="D16" s="22"/>
      <c r="E16" s="22"/>
      <c r="F16" s="22"/>
      <c r="G16" s="22"/>
      <c r="H16" s="22"/>
      <c r="I16" s="22"/>
      <c r="J16" s="22"/>
      <c r="K16" s="21"/>
      <c r="L16" s="22"/>
      <c r="M16" s="22"/>
      <c r="N16" s="21"/>
      <c r="O16" s="21"/>
      <c r="P16" s="21"/>
      <c r="Q16" s="23"/>
      <c r="R16" s="23"/>
      <c r="S16" s="13"/>
      <c r="T16" s="13">
        <v>1675.7</v>
      </c>
      <c r="U16" s="13">
        <v>10000</v>
      </c>
      <c r="V16" s="13"/>
      <c r="W16" s="13"/>
      <c r="X16" s="13"/>
      <c r="Y16" s="13"/>
      <c r="Z16" s="13">
        <v>2000</v>
      </c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>
        <v>1200</v>
      </c>
      <c r="AM16" s="13" t="s">
        <v>15</v>
      </c>
      <c r="AN16" s="13"/>
      <c r="AO16" s="13"/>
      <c r="AP16" s="13"/>
      <c r="AQ16" s="13"/>
      <c r="AR16" s="23">
        <f t="shared" si="0"/>
        <v>4875.7</v>
      </c>
      <c r="AS16" s="23">
        <v>10000</v>
      </c>
      <c r="AT16" s="23">
        <f t="shared" si="1"/>
        <v>0</v>
      </c>
    </row>
    <row r="17" spans="1:46" x14ac:dyDescent="0.2">
      <c r="A17" s="24" t="s">
        <v>25</v>
      </c>
      <c r="B17" s="25"/>
      <c r="C17" s="26"/>
      <c r="D17" s="27"/>
      <c r="E17" s="27"/>
      <c r="F17" s="27"/>
      <c r="G17" s="27"/>
      <c r="H17" s="27"/>
      <c r="I17" s="27"/>
      <c r="J17" s="27"/>
      <c r="K17" s="28"/>
      <c r="L17" s="27"/>
      <c r="M17" s="27"/>
      <c r="N17" s="28"/>
      <c r="O17" s="28"/>
      <c r="P17" s="28"/>
      <c r="Q17" s="13"/>
      <c r="R17" s="13"/>
      <c r="S17" s="13"/>
      <c r="T17" s="13">
        <v>8000</v>
      </c>
      <c r="U17" s="13">
        <v>10000</v>
      </c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23">
        <f t="shared" si="0"/>
        <v>8000</v>
      </c>
      <c r="AS17" s="23">
        <f t="shared" si="0"/>
        <v>10000</v>
      </c>
      <c r="AT17" s="23">
        <f t="shared" si="1"/>
        <v>0</v>
      </c>
    </row>
    <row r="18" spans="1:46" x14ac:dyDescent="0.2">
      <c r="A18" s="24" t="s">
        <v>26</v>
      </c>
      <c r="B18" s="25"/>
      <c r="C18" s="26"/>
      <c r="D18" s="27"/>
      <c r="E18" s="27"/>
      <c r="F18" s="27"/>
      <c r="G18" s="27"/>
      <c r="H18" s="27"/>
      <c r="I18" s="27"/>
      <c r="J18" s="27"/>
      <c r="K18" s="28"/>
      <c r="L18" s="27"/>
      <c r="M18" s="27"/>
      <c r="N18" s="28"/>
      <c r="O18" s="28"/>
      <c r="P18" s="28"/>
      <c r="Q18" s="13"/>
      <c r="R18" s="13"/>
      <c r="S18" s="13"/>
      <c r="T18" s="13">
        <v>0</v>
      </c>
      <c r="U18" s="13"/>
      <c r="V18" s="13"/>
      <c r="W18" s="13"/>
      <c r="X18" s="13"/>
      <c r="Y18" s="13"/>
      <c r="Z18" s="13"/>
      <c r="AA18" s="13"/>
      <c r="AB18" s="13"/>
      <c r="AC18" s="13">
        <v>0</v>
      </c>
      <c r="AD18" s="13"/>
      <c r="AE18" s="13"/>
      <c r="AF18" s="13"/>
      <c r="AG18" s="13"/>
      <c r="AH18" s="13"/>
      <c r="AI18" s="13"/>
      <c r="AJ18" s="13"/>
      <c r="AK18" s="13"/>
      <c r="AL18" s="13">
        <v>5200</v>
      </c>
      <c r="AM18" s="13">
        <v>1000</v>
      </c>
      <c r="AN18" s="13"/>
      <c r="AO18" s="13"/>
      <c r="AP18" s="13"/>
      <c r="AQ18" s="13"/>
      <c r="AR18" s="23">
        <f t="shared" si="0"/>
        <v>5200</v>
      </c>
      <c r="AS18" s="23">
        <f t="shared" si="0"/>
        <v>1000</v>
      </c>
      <c r="AT18" s="23">
        <f t="shared" si="1"/>
        <v>0</v>
      </c>
    </row>
    <row r="19" spans="1:46" x14ac:dyDescent="0.2">
      <c r="A19" s="24" t="s">
        <v>27</v>
      </c>
      <c r="B19" s="25"/>
      <c r="C19" s="26"/>
      <c r="D19" s="27"/>
      <c r="E19" s="27"/>
      <c r="F19" s="27"/>
      <c r="G19" s="27"/>
      <c r="H19" s="27"/>
      <c r="I19" s="27"/>
      <c r="J19" s="27"/>
      <c r="K19" s="28"/>
      <c r="L19" s="27"/>
      <c r="M19" s="27"/>
      <c r="N19" s="28"/>
      <c r="O19" s="28"/>
      <c r="P19" s="28"/>
      <c r="Q19" s="13"/>
      <c r="R19" s="13"/>
      <c r="S19" s="13"/>
      <c r="T19" s="13"/>
      <c r="U19" s="13"/>
      <c r="V19" s="13"/>
      <c r="W19" s="13"/>
      <c r="X19" s="13"/>
      <c r="Y19" s="13"/>
      <c r="Z19" s="13">
        <v>22955.303049999999</v>
      </c>
      <c r="AA19" s="13">
        <v>0</v>
      </c>
      <c r="AB19" s="13">
        <v>0</v>
      </c>
      <c r="AC19" s="13">
        <v>3100</v>
      </c>
      <c r="AD19" s="13">
        <v>6950</v>
      </c>
      <c r="AE19" s="13"/>
      <c r="AF19" s="13"/>
      <c r="AG19" s="13"/>
      <c r="AH19" s="13"/>
      <c r="AI19" s="13"/>
      <c r="AJ19" s="13"/>
      <c r="AK19" s="13"/>
      <c r="AL19" s="13">
        <v>1200</v>
      </c>
      <c r="AM19" s="13"/>
      <c r="AN19" s="13"/>
      <c r="AO19" s="13"/>
      <c r="AP19" s="13"/>
      <c r="AQ19" s="13"/>
      <c r="AR19" s="23">
        <f t="shared" si="0"/>
        <v>27255.303049999999</v>
      </c>
      <c r="AS19" s="23">
        <f t="shared" si="0"/>
        <v>6950</v>
      </c>
      <c r="AT19" s="23">
        <f t="shared" si="1"/>
        <v>0</v>
      </c>
    </row>
    <row r="20" spans="1:46" x14ac:dyDescent="0.2">
      <c r="A20" s="24" t="s">
        <v>28</v>
      </c>
      <c r="B20" s="25"/>
      <c r="C20" s="26"/>
      <c r="D20" s="27"/>
      <c r="E20" s="27"/>
      <c r="F20" s="27"/>
      <c r="G20" s="27"/>
      <c r="H20" s="27"/>
      <c r="I20" s="27"/>
      <c r="J20" s="27"/>
      <c r="K20" s="28"/>
      <c r="L20" s="27"/>
      <c r="M20" s="27"/>
      <c r="N20" s="28"/>
      <c r="O20" s="28"/>
      <c r="P20" s="28"/>
      <c r="Q20" s="13"/>
      <c r="R20" s="13"/>
      <c r="S20" s="13"/>
      <c r="T20" s="13">
        <v>4493.8999999999996</v>
      </c>
      <c r="U20" s="13"/>
      <c r="V20" s="13"/>
      <c r="W20" s="13"/>
      <c r="X20" s="13"/>
      <c r="Y20" s="13"/>
      <c r="Z20" s="13"/>
      <c r="AA20" s="13"/>
      <c r="AB20" s="13"/>
      <c r="AC20" s="13">
        <v>0</v>
      </c>
      <c r="AD20" s="13">
        <v>0</v>
      </c>
      <c r="AE20" s="13"/>
      <c r="AF20" s="13"/>
      <c r="AG20" s="13"/>
      <c r="AH20" s="13"/>
      <c r="AI20" s="13"/>
      <c r="AJ20" s="13"/>
      <c r="AK20" s="13"/>
      <c r="AL20" s="13"/>
      <c r="AM20" s="13">
        <v>500</v>
      </c>
      <c r="AN20" s="13"/>
      <c r="AO20" s="13"/>
      <c r="AP20" s="13"/>
      <c r="AQ20" s="13"/>
      <c r="AR20" s="23">
        <f t="shared" si="0"/>
        <v>4493.8999999999996</v>
      </c>
      <c r="AS20" s="23">
        <f t="shared" si="0"/>
        <v>500</v>
      </c>
      <c r="AT20" s="23">
        <f t="shared" si="1"/>
        <v>0</v>
      </c>
    </row>
    <row r="21" spans="1:46" x14ac:dyDescent="0.2">
      <c r="A21" s="24" t="s">
        <v>29</v>
      </c>
      <c r="B21" s="25"/>
      <c r="C21" s="29"/>
      <c r="D21" s="22"/>
      <c r="E21" s="22"/>
      <c r="F21" s="22"/>
      <c r="G21" s="22"/>
      <c r="H21" s="22"/>
      <c r="I21" s="22"/>
      <c r="J21" s="22"/>
      <c r="K21" s="21"/>
      <c r="L21" s="22"/>
      <c r="M21" s="22"/>
      <c r="N21" s="21"/>
      <c r="O21" s="21"/>
      <c r="P21" s="21"/>
      <c r="Q21" s="23"/>
      <c r="R21" s="23"/>
      <c r="S21" s="13"/>
      <c r="T21" s="13">
        <v>1000</v>
      </c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 t="s">
        <v>30</v>
      </c>
      <c r="AK21" s="13"/>
      <c r="AL21" s="13">
        <v>1279.2</v>
      </c>
      <c r="AM21" s="13"/>
      <c r="AN21" s="13"/>
      <c r="AO21" s="13"/>
      <c r="AP21" s="13"/>
      <c r="AQ21" s="13"/>
      <c r="AR21" s="23">
        <f t="shared" si="0"/>
        <v>2279.1999999999998</v>
      </c>
      <c r="AS21" s="23">
        <v>0</v>
      </c>
      <c r="AT21" s="23">
        <f t="shared" si="1"/>
        <v>0</v>
      </c>
    </row>
    <row r="22" spans="1:46" x14ac:dyDescent="0.2">
      <c r="A22" s="24" t="s">
        <v>31</v>
      </c>
      <c r="B22" s="24"/>
      <c r="C22" s="26"/>
      <c r="D22" s="27"/>
      <c r="E22" s="27"/>
      <c r="F22" s="27"/>
      <c r="G22" s="27"/>
      <c r="H22" s="27"/>
      <c r="I22" s="27"/>
      <c r="J22" s="27"/>
      <c r="K22" s="28"/>
      <c r="L22" s="27"/>
      <c r="M22" s="27"/>
      <c r="N22" s="28"/>
      <c r="O22" s="28"/>
      <c r="P22" s="28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23">
        <f t="shared" si="0"/>
        <v>0</v>
      </c>
      <c r="AS22" s="23">
        <f t="shared" si="0"/>
        <v>0</v>
      </c>
      <c r="AT22" s="23">
        <f t="shared" si="1"/>
        <v>0</v>
      </c>
    </row>
    <row r="23" spans="1:46" x14ac:dyDescent="0.2">
      <c r="A23" s="24" t="s">
        <v>32</v>
      </c>
      <c r="B23" s="25"/>
      <c r="C23" s="26"/>
      <c r="D23" s="27"/>
      <c r="E23" s="27"/>
      <c r="F23" s="27"/>
      <c r="G23" s="27"/>
      <c r="H23" s="27"/>
      <c r="I23" s="27"/>
      <c r="J23" s="27"/>
      <c r="K23" s="28"/>
      <c r="L23" s="27"/>
      <c r="M23" s="27"/>
      <c r="N23" s="28"/>
      <c r="O23" s="28"/>
      <c r="P23" s="28"/>
      <c r="Q23" s="13"/>
      <c r="R23" s="13"/>
      <c r="S23" s="13"/>
      <c r="T23" s="13"/>
      <c r="U23" s="13"/>
      <c r="V23" s="13"/>
      <c r="W23" s="13"/>
      <c r="X23" s="13"/>
      <c r="Y23" s="13"/>
      <c r="Z23" s="30">
        <v>5945.4709999999995</v>
      </c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23">
        <f t="shared" si="0"/>
        <v>5945.4709999999995</v>
      </c>
      <c r="AS23" s="23">
        <f t="shared" si="0"/>
        <v>0</v>
      </c>
      <c r="AT23" s="23">
        <f t="shared" si="1"/>
        <v>0</v>
      </c>
    </row>
    <row r="24" spans="1:46" x14ac:dyDescent="0.2">
      <c r="A24" s="24" t="s">
        <v>33</v>
      </c>
      <c r="B24" s="25"/>
      <c r="C24" s="26"/>
      <c r="D24" s="27"/>
      <c r="E24" s="27"/>
      <c r="F24" s="27"/>
      <c r="G24" s="27"/>
      <c r="H24" s="27"/>
      <c r="I24" s="27"/>
      <c r="J24" s="27"/>
      <c r="K24" s="28"/>
      <c r="L24" s="27"/>
      <c r="M24" s="27"/>
      <c r="N24" s="28"/>
      <c r="O24" s="28"/>
      <c r="P24" s="28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>
        <v>0</v>
      </c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23">
        <f t="shared" si="0"/>
        <v>0</v>
      </c>
      <c r="AS24" s="23">
        <f t="shared" si="0"/>
        <v>0</v>
      </c>
      <c r="AT24" s="23">
        <f t="shared" si="1"/>
        <v>0</v>
      </c>
    </row>
    <row r="25" spans="1:46" x14ac:dyDescent="0.2">
      <c r="A25" s="24" t="s">
        <v>34</v>
      </c>
      <c r="B25" s="25"/>
      <c r="C25" s="26"/>
      <c r="D25" s="27"/>
      <c r="E25" s="27"/>
      <c r="F25" s="27"/>
      <c r="G25" s="27"/>
      <c r="H25" s="27"/>
      <c r="I25" s="27"/>
      <c r="J25" s="27"/>
      <c r="K25" s="28"/>
      <c r="L25" s="27"/>
      <c r="M25" s="27"/>
      <c r="N25" s="28"/>
      <c r="O25" s="28"/>
      <c r="P25" s="28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>
        <v>350</v>
      </c>
      <c r="AD25" s="13"/>
      <c r="AE25" s="13"/>
      <c r="AF25" s="13"/>
      <c r="AG25" s="13"/>
      <c r="AH25" s="13"/>
      <c r="AI25" s="13"/>
      <c r="AJ25" s="13"/>
      <c r="AK25" s="13"/>
      <c r="AL25" s="13">
        <v>0</v>
      </c>
      <c r="AM25" s="13"/>
      <c r="AN25" s="13"/>
      <c r="AO25" s="13"/>
      <c r="AP25" s="13"/>
      <c r="AQ25" s="13"/>
      <c r="AR25" s="23">
        <f t="shared" si="0"/>
        <v>350</v>
      </c>
      <c r="AS25" s="23">
        <f t="shared" si="0"/>
        <v>0</v>
      </c>
      <c r="AT25" s="23">
        <f t="shared" si="1"/>
        <v>0</v>
      </c>
    </row>
    <row r="26" spans="1:46" x14ac:dyDescent="0.2">
      <c r="A26" s="24" t="s">
        <v>35</v>
      </c>
      <c r="B26" s="25"/>
      <c r="C26" s="26"/>
      <c r="D26" s="27"/>
      <c r="E26" s="27"/>
      <c r="F26" s="27"/>
      <c r="G26" s="27"/>
      <c r="H26" s="27"/>
      <c r="I26" s="27"/>
      <c r="J26" s="27"/>
      <c r="K26" s="28"/>
      <c r="L26" s="27"/>
      <c r="M26" s="27"/>
      <c r="N26" s="28">
        <v>712.5</v>
      </c>
      <c r="O26" s="28">
        <v>712.5</v>
      </c>
      <c r="P26" s="28">
        <v>0</v>
      </c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>
        <v>1092.5</v>
      </c>
      <c r="AD26" s="13"/>
      <c r="AE26" s="13"/>
      <c r="AF26" s="13"/>
      <c r="AG26" s="13"/>
      <c r="AH26" s="13"/>
      <c r="AI26" s="13"/>
      <c r="AJ26" s="13"/>
      <c r="AK26" s="13"/>
      <c r="AL26" s="13">
        <v>200</v>
      </c>
      <c r="AM26" s="13"/>
      <c r="AN26" s="13"/>
      <c r="AO26" s="13"/>
      <c r="AP26" s="13"/>
      <c r="AQ26" s="13"/>
      <c r="AR26" s="23">
        <f t="shared" si="0"/>
        <v>2005</v>
      </c>
      <c r="AS26" s="23">
        <f t="shared" si="0"/>
        <v>712.5</v>
      </c>
      <c r="AT26" s="23">
        <f t="shared" si="1"/>
        <v>0</v>
      </c>
    </row>
    <row r="27" spans="1:46" x14ac:dyDescent="0.2">
      <c r="A27" s="24" t="s">
        <v>36</v>
      </c>
      <c r="B27" s="25"/>
      <c r="C27" s="26"/>
      <c r="D27" s="27"/>
      <c r="E27" s="27"/>
      <c r="F27" s="27"/>
      <c r="G27" s="27"/>
      <c r="H27" s="27"/>
      <c r="I27" s="27"/>
      <c r="J27" s="27"/>
      <c r="K27" s="28"/>
      <c r="L27" s="27"/>
      <c r="M27" s="27"/>
      <c r="N27" s="28"/>
      <c r="O27" s="28"/>
      <c r="P27" s="28"/>
      <c r="Q27" s="13"/>
      <c r="R27" s="13"/>
      <c r="S27" s="13"/>
      <c r="T27" s="13">
        <v>300</v>
      </c>
      <c r="U27" s="13"/>
      <c r="V27" s="13"/>
      <c r="W27" s="13"/>
      <c r="X27" s="13"/>
      <c r="Y27" s="13"/>
      <c r="Z27" s="13"/>
      <c r="AA27" s="13"/>
      <c r="AB27" s="13"/>
      <c r="AC27" s="13">
        <v>3170</v>
      </c>
      <c r="AD27" s="13"/>
      <c r="AE27" s="13"/>
      <c r="AF27" s="13"/>
      <c r="AG27" s="13"/>
      <c r="AH27" s="13"/>
      <c r="AI27" s="13"/>
      <c r="AJ27" s="13"/>
      <c r="AK27" s="13"/>
      <c r="AL27" s="13">
        <v>1500</v>
      </c>
      <c r="AM27" s="13"/>
      <c r="AN27" s="13"/>
      <c r="AO27" s="13"/>
      <c r="AP27" s="13"/>
      <c r="AQ27" s="13"/>
      <c r="AR27" s="23">
        <f t="shared" si="0"/>
        <v>4970</v>
      </c>
      <c r="AS27" s="23">
        <f t="shared" si="0"/>
        <v>0</v>
      </c>
      <c r="AT27" s="23">
        <f t="shared" si="1"/>
        <v>0</v>
      </c>
    </row>
    <row r="28" spans="1:46" x14ac:dyDescent="0.2">
      <c r="A28" s="24" t="s">
        <v>37</v>
      </c>
      <c r="B28" s="25"/>
      <c r="C28" s="26"/>
      <c r="D28" s="27"/>
      <c r="E28" s="27"/>
      <c r="F28" s="27"/>
      <c r="G28" s="27"/>
      <c r="H28" s="27"/>
      <c r="I28" s="27"/>
      <c r="J28" s="27"/>
      <c r="K28" s="28"/>
      <c r="L28" s="27"/>
      <c r="M28" s="27"/>
      <c r="N28" s="28"/>
      <c r="O28" s="28"/>
      <c r="P28" s="28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23">
        <f t="shared" si="0"/>
        <v>0</v>
      </c>
      <c r="AS28" s="23">
        <f t="shared" si="0"/>
        <v>0</v>
      </c>
      <c r="AT28" s="23">
        <f t="shared" si="1"/>
        <v>0</v>
      </c>
    </row>
    <row r="29" spans="1:46" x14ac:dyDescent="0.2">
      <c r="A29" s="31" t="s">
        <v>38</v>
      </c>
      <c r="B29" s="25"/>
      <c r="C29" s="29"/>
      <c r="D29" s="22"/>
      <c r="E29" s="22"/>
      <c r="F29" s="22"/>
      <c r="G29" s="22"/>
      <c r="H29" s="22"/>
      <c r="I29" s="22"/>
      <c r="J29" s="22"/>
      <c r="K29" s="21"/>
      <c r="L29" s="22"/>
      <c r="M29" s="22"/>
      <c r="N29" s="21"/>
      <c r="O29" s="21"/>
      <c r="P29" s="21"/>
      <c r="Q29" s="23"/>
      <c r="R29" s="23"/>
      <c r="S29" s="13"/>
      <c r="T29" s="13">
        <v>2596.54</v>
      </c>
      <c r="U29" s="13"/>
      <c r="V29" s="13"/>
      <c r="W29" s="13"/>
      <c r="X29" s="13"/>
      <c r="Y29" s="13"/>
      <c r="Z29" s="13"/>
      <c r="AA29" s="13"/>
      <c r="AB29" s="13"/>
      <c r="AC29" s="13">
        <v>1284</v>
      </c>
      <c r="AD29" s="13"/>
      <c r="AE29" s="13"/>
      <c r="AF29" s="13"/>
      <c r="AG29" s="13"/>
      <c r="AH29" s="13"/>
      <c r="AI29" s="13"/>
      <c r="AJ29" s="13"/>
      <c r="AK29" s="13"/>
      <c r="AL29" s="13">
        <v>4000</v>
      </c>
      <c r="AM29" s="13">
        <v>200</v>
      </c>
      <c r="AN29" s="13"/>
      <c r="AO29" s="13"/>
      <c r="AP29" s="13"/>
      <c r="AQ29" s="13"/>
      <c r="AR29" s="23">
        <f t="shared" si="0"/>
        <v>7880.54</v>
      </c>
      <c r="AS29" s="23">
        <f t="shared" si="0"/>
        <v>200</v>
      </c>
      <c r="AT29" s="23">
        <f t="shared" si="1"/>
        <v>0</v>
      </c>
    </row>
    <row r="30" spans="1:46" s="34" customFormat="1" ht="30.75" customHeight="1" x14ac:dyDescent="0.2">
      <c r="A30" s="32" t="s">
        <v>39</v>
      </c>
      <c r="B30" s="33">
        <v>1015.8</v>
      </c>
      <c r="C30" s="33">
        <v>1015.8</v>
      </c>
      <c r="D30" s="22">
        <v>0</v>
      </c>
      <c r="E30" s="22">
        <v>600</v>
      </c>
      <c r="F30" s="22">
        <v>600</v>
      </c>
      <c r="G30" s="22">
        <v>600</v>
      </c>
      <c r="H30" s="22">
        <v>800</v>
      </c>
      <c r="I30" s="22">
        <v>3200</v>
      </c>
      <c r="J30" s="22">
        <v>4200</v>
      </c>
      <c r="K30" s="21">
        <v>2804</v>
      </c>
      <c r="L30" s="21">
        <v>653.79999999999995</v>
      </c>
      <c r="M30" s="22">
        <v>0</v>
      </c>
      <c r="N30" s="21">
        <v>0</v>
      </c>
      <c r="O30" s="21">
        <v>0</v>
      </c>
      <c r="P30" s="21">
        <v>0</v>
      </c>
      <c r="Q30" s="23">
        <v>885</v>
      </c>
      <c r="R30" s="23">
        <v>1135</v>
      </c>
      <c r="S30" s="23">
        <v>1725</v>
      </c>
      <c r="T30" s="23">
        <v>3198.36</v>
      </c>
      <c r="U30" s="23">
        <v>11575.58</v>
      </c>
      <c r="V30" s="23"/>
      <c r="W30" s="23">
        <v>2000</v>
      </c>
      <c r="X30" s="23">
        <v>2500</v>
      </c>
      <c r="Y30" s="23">
        <v>2500</v>
      </c>
      <c r="Z30" s="23">
        <v>0</v>
      </c>
      <c r="AA30" s="23">
        <v>15000</v>
      </c>
      <c r="AB30" s="23">
        <v>17000</v>
      </c>
      <c r="AC30" s="23">
        <f>8197.4-400</f>
        <v>7797.4</v>
      </c>
      <c r="AD30" s="23">
        <v>19100</v>
      </c>
      <c r="AE30" s="23"/>
      <c r="AF30" s="23">
        <f>42163.8-144.6-395.4-711.9+1098.8</f>
        <v>42010.700000000004</v>
      </c>
      <c r="AG30" s="23">
        <v>32667.56</v>
      </c>
      <c r="AH30" s="23"/>
      <c r="AI30" s="23">
        <v>1054.5</v>
      </c>
      <c r="AJ30" s="23">
        <v>1894</v>
      </c>
      <c r="AK30" s="23">
        <v>0</v>
      </c>
      <c r="AL30" s="23">
        <f>4073.1-645</f>
        <v>3428.1</v>
      </c>
      <c r="AM30" s="23">
        <v>5100</v>
      </c>
      <c r="AN30" s="23">
        <v>0</v>
      </c>
      <c r="AO30" s="23">
        <v>13995.5</v>
      </c>
      <c r="AP30" s="23">
        <v>13290.3</v>
      </c>
      <c r="AQ30" s="23">
        <v>30290.3</v>
      </c>
      <c r="AR30" s="23">
        <f t="shared" si="0"/>
        <v>79589.36</v>
      </c>
      <c r="AS30" s="23">
        <f t="shared" si="0"/>
        <v>107732.04000000001</v>
      </c>
      <c r="AT30" s="23">
        <f t="shared" si="0"/>
        <v>56315.3</v>
      </c>
    </row>
    <row r="31" spans="1:46" s="34" customFormat="1" ht="31.5" customHeight="1" x14ac:dyDescent="0.2">
      <c r="A31" s="35" t="s">
        <v>46</v>
      </c>
      <c r="B31" s="36">
        <f>SUM(B11:B30)</f>
        <v>1015.8</v>
      </c>
      <c r="C31" s="36">
        <f>SUM(C11:C30)</f>
        <v>1015.8</v>
      </c>
      <c r="D31" s="36">
        <f t="shared" ref="D31:AQ31" si="2">SUM(D11:D30)</f>
        <v>0</v>
      </c>
      <c r="E31" s="36">
        <f t="shared" si="2"/>
        <v>600</v>
      </c>
      <c r="F31" s="36">
        <f t="shared" si="2"/>
        <v>600</v>
      </c>
      <c r="G31" s="36">
        <f t="shared" si="2"/>
        <v>600</v>
      </c>
      <c r="H31" s="37">
        <f t="shared" si="2"/>
        <v>800</v>
      </c>
      <c r="I31" s="37">
        <f t="shared" si="2"/>
        <v>3200</v>
      </c>
      <c r="J31" s="37">
        <f t="shared" si="2"/>
        <v>4200</v>
      </c>
      <c r="K31" s="36">
        <f t="shared" si="2"/>
        <v>2804</v>
      </c>
      <c r="L31" s="36">
        <f t="shared" si="2"/>
        <v>653.79999999999995</v>
      </c>
      <c r="M31" s="36">
        <f t="shared" si="2"/>
        <v>0</v>
      </c>
      <c r="N31" s="38">
        <f>SUM(N12:N30)</f>
        <v>3182.5</v>
      </c>
      <c r="O31" s="38">
        <f>SUM(O11:O30)</f>
        <v>2707.5</v>
      </c>
      <c r="P31" s="38">
        <f>SUM(P11:P30)</f>
        <v>0</v>
      </c>
      <c r="Q31" s="36">
        <f t="shared" si="2"/>
        <v>885</v>
      </c>
      <c r="R31" s="36">
        <f t="shared" si="2"/>
        <v>1135</v>
      </c>
      <c r="S31" s="36">
        <f t="shared" si="2"/>
        <v>1725</v>
      </c>
      <c r="T31" s="36">
        <f t="shared" si="2"/>
        <v>21514.5</v>
      </c>
      <c r="U31" s="36">
        <f t="shared" si="2"/>
        <v>31575.58</v>
      </c>
      <c r="V31" s="36">
        <f t="shared" si="2"/>
        <v>0</v>
      </c>
      <c r="W31" s="36">
        <f t="shared" si="2"/>
        <v>2000</v>
      </c>
      <c r="X31" s="36">
        <f t="shared" si="2"/>
        <v>2500</v>
      </c>
      <c r="Y31" s="36">
        <f t="shared" si="2"/>
        <v>2500</v>
      </c>
      <c r="Z31" s="36">
        <f t="shared" si="2"/>
        <v>30900.77405</v>
      </c>
      <c r="AA31" s="36">
        <f t="shared" si="2"/>
        <v>15000</v>
      </c>
      <c r="AB31" s="36">
        <f t="shared" si="2"/>
        <v>17000</v>
      </c>
      <c r="AC31" s="36">
        <f t="shared" si="2"/>
        <v>17268.900000000001</v>
      </c>
      <c r="AD31" s="36">
        <f t="shared" si="2"/>
        <v>26525</v>
      </c>
      <c r="AE31" s="36">
        <f t="shared" si="2"/>
        <v>0</v>
      </c>
      <c r="AF31" s="36">
        <f t="shared" si="2"/>
        <v>42010.700000000004</v>
      </c>
      <c r="AG31" s="36">
        <f t="shared" si="2"/>
        <v>32667.56</v>
      </c>
      <c r="AH31" s="36">
        <f t="shared" si="2"/>
        <v>0</v>
      </c>
      <c r="AI31" s="36">
        <f t="shared" si="2"/>
        <v>1054.5</v>
      </c>
      <c r="AJ31" s="36">
        <f t="shared" si="2"/>
        <v>1894</v>
      </c>
      <c r="AK31" s="36">
        <f t="shared" si="2"/>
        <v>0</v>
      </c>
      <c r="AL31" s="36">
        <f t="shared" si="2"/>
        <v>18107.3</v>
      </c>
      <c r="AM31" s="36">
        <f t="shared" si="2"/>
        <v>7700</v>
      </c>
      <c r="AN31" s="36">
        <f t="shared" si="2"/>
        <v>0</v>
      </c>
      <c r="AO31" s="36">
        <f t="shared" si="2"/>
        <v>13995.5</v>
      </c>
      <c r="AP31" s="36">
        <f t="shared" si="2"/>
        <v>13290.3</v>
      </c>
      <c r="AQ31" s="36">
        <f t="shared" si="2"/>
        <v>30290.3</v>
      </c>
      <c r="AR31" s="23">
        <f t="shared" si="0"/>
        <v>156139.47404999999</v>
      </c>
      <c r="AS31" s="23">
        <f t="shared" si="0"/>
        <v>140464.53999999998</v>
      </c>
      <c r="AT31" s="23">
        <f t="shared" si="0"/>
        <v>56315.3</v>
      </c>
    </row>
    <row r="34" spans="26:46" x14ac:dyDescent="0.2">
      <c r="Z34" s="58" t="s">
        <v>44</v>
      </c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</row>
  </sheetData>
  <mergeCells count="19">
    <mergeCell ref="Z34:AT34"/>
    <mergeCell ref="B4:V4"/>
    <mergeCell ref="A7:A10"/>
    <mergeCell ref="B7:D9"/>
    <mergeCell ref="E7:G9"/>
    <mergeCell ref="H7:J9"/>
    <mergeCell ref="K7:M9"/>
    <mergeCell ref="N7:P9"/>
    <mergeCell ref="S2:Y2"/>
    <mergeCell ref="AI7:AK9"/>
    <mergeCell ref="AL7:AN9"/>
    <mergeCell ref="AO7:AQ9"/>
    <mergeCell ref="AR7:AT9"/>
    <mergeCell ref="Q7:S9"/>
    <mergeCell ref="T7:V9"/>
    <mergeCell ref="W7:Y9"/>
    <mergeCell ref="Z7:AB9"/>
    <mergeCell ref="AC7:AE9"/>
    <mergeCell ref="AF7:AH9"/>
  </mergeCells>
  <printOptions horizontalCentered="1"/>
  <pageMargins left="0.51181102362204722" right="0.31496062992125984" top="0.74803149606299213" bottom="0.74803149606299213" header="0.31496062992125984" footer="0.31496062992125984"/>
  <pageSetup paperSize="9" scale="60" fitToWidth="2" orientation="landscape" r:id="rId1"/>
  <headerFooter>
    <oddFooter>Страница  &amp;P из &amp;N</oddFooter>
  </headerFooter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Золотухина Татьяна Леонидовна</cp:lastModifiedBy>
  <cp:lastPrinted>2020-12-28T04:02:20Z</cp:lastPrinted>
  <dcterms:created xsi:type="dcterms:W3CDTF">2020-12-09T09:43:52Z</dcterms:created>
  <dcterms:modified xsi:type="dcterms:W3CDTF">2020-12-28T04:17:22Z</dcterms:modified>
</cp:coreProperties>
</file>