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sa_burova\Desktop\СЕССИИ все\IV созыв СЕССИИ\4 сессия (НОЯБРЬ 2020)\Реш. № 1 Исполнение бюджета за 9 месяцев 2020\Реш. № 1 Исполнение бюджета за 9 месяцев 2020\"/>
    </mc:Choice>
  </mc:AlternateContent>
  <xr:revisionPtr revIDLastSave="0" documentId="13_ncr:1_{9A8CEE5B-BE0D-4CE9-B25B-0657A6FC2863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Ведомственная" sheetId="3" r:id="rId1"/>
    <sheet name="Разделы, подразделы" sheetId="4" r:id="rId2"/>
  </sheets>
  <calcPr calcId="181029"/>
</workbook>
</file>

<file path=xl/calcChain.xml><?xml version="1.0" encoding="utf-8"?>
<calcChain xmlns="http://schemas.openxmlformats.org/spreadsheetml/2006/main">
  <c r="F34" i="4" l="1"/>
  <c r="F35" i="4"/>
  <c r="F37" i="4"/>
  <c r="F38" i="4"/>
  <c r="E5" i="4"/>
  <c r="D5" i="4"/>
  <c r="E15" i="4"/>
  <c r="D15" i="4"/>
  <c r="E17" i="4"/>
  <c r="D17" i="4"/>
  <c r="E21" i="4"/>
  <c r="D21" i="4"/>
  <c r="E31" i="4"/>
  <c r="D31" i="4"/>
  <c r="E36" i="4"/>
  <c r="F36" i="4" s="1"/>
  <c r="D36" i="4"/>
  <c r="E39" i="4"/>
  <c r="D39" i="4"/>
  <c r="E61" i="4"/>
  <c r="D61" i="4"/>
  <c r="E57" i="4"/>
  <c r="D57" i="4"/>
  <c r="E59" i="4"/>
  <c r="D59" i="4"/>
  <c r="F170" i="3"/>
  <c r="F173" i="3"/>
  <c r="F177" i="3"/>
  <c r="F179" i="3"/>
  <c r="F180" i="3"/>
  <c r="F184" i="3"/>
  <c r="F185" i="3"/>
  <c r="F189" i="3"/>
  <c r="F190" i="3"/>
  <c r="F193" i="3"/>
  <c r="F194" i="3"/>
  <c r="F195" i="3"/>
  <c r="F199" i="3"/>
  <c r="F202" i="3"/>
  <c r="F206" i="3"/>
  <c r="F210" i="3"/>
  <c r="F215" i="3"/>
  <c r="F221" i="3"/>
  <c r="F225" i="3"/>
  <c r="F229" i="3"/>
  <c r="F235" i="3"/>
  <c r="F238" i="3"/>
  <c r="F243" i="3"/>
  <c r="F247" i="3"/>
  <c r="F250" i="3"/>
  <c r="F254" i="3"/>
  <c r="F258" i="3"/>
  <c r="F263" i="3"/>
  <c r="F265" i="3"/>
  <c r="F269" i="3"/>
  <c r="F272" i="3"/>
  <c r="F274" i="3"/>
  <c r="F278" i="3"/>
  <c r="F282" i="3"/>
  <c r="F283" i="3"/>
  <c r="F286" i="3"/>
  <c r="F291" i="3"/>
  <c r="F294" i="3"/>
  <c r="F298" i="3"/>
  <c r="F301" i="3"/>
  <c r="F305" i="3"/>
  <c r="F309" i="3"/>
  <c r="F315" i="3"/>
  <c r="F319" i="3"/>
  <c r="F323" i="3"/>
  <c r="F327" i="3"/>
  <c r="F331" i="3"/>
  <c r="F335" i="3"/>
  <c r="F338" i="3"/>
  <c r="F340" i="3"/>
  <c r="F343" i="3"/>
  <c r="F347" i="3"/>
  <c r="F350" i="3"/>
  <c r="F354" i="3"/>
  <c r="F358" i="3"/>
  <c r="F359" i="3"/>
  <c r="F363" i="3"/>
  <c r="F364" i="3"/>
  <c r="F367" i="3"/>
  <c r="F369" i="3"/>
  <c r="F370" i="3"/>
  <c r="F371" i="3"/>
  <c r="F375" i="3"/>
  <c r="F379" i="3"/>
  <c r="F383" i="3"/>
  <c r="F386" i="3"/>
  <c r="F389" i="3"/>
  <c r="F393" i="3"/>
  <c r="F394" i="3"/>
  <c r="F398" i="3"/>
  <c r="F401" i="3"/>
  <c r="F405" i="3"/>
  <c r="F408" i="3"/>
  <c r="F409" i="3"/>
  <c r="F412" i="3"/>
  <c r="F416" i="3"/>
  <c r="F418" i="3"/>
  <c r="F419" i="3"/>
  <c r="F422" i="3"/>
  <c r="F425" i="3"/>
  <c r="F427" i="3"/>
  <c r="F428" i="3"/>
  <c r="F434" i="3"/>
  <c r="F438" i="3"/>
  <c r="F444" i="3"/>
  <c r="F446" i="3"/>
  <c r="F447" i="3"/>
  <c r="F451" i="3"/>
  <c r="F452" i="3"/>
  <c r="F455" i="3"/>
  <c r="F459" i="3"/>
  <c r="F463" i="3"/>
  <c r="F464" i="3"/>
  <c r="F467" i="3"/>
  <c r="F468" i="3"/>
  <c r="F469" i="3"/>
  <c r="F472" i="3"/>
  <c r="F473" i="3"/>
  <c r="F474" i="3"/>
  <c r="F477" i="3"/>
  <c r="F478" i="3"/>
  <c r="F480" i="3"/>
  <c r="F482" i="3"/>
  <c r="F483" i="3"/>
  <c r="F486" i="3"/>
  <c r="F487" i="3"/>
  <c r="F489" i="3"/>
  <c r="F490" i="3"/>
  <c r="F492" i="3"/>
  <c r="F496" i="3"/>
  <c r="F498" i="3"/>
  <c r="F499" i="3"/>
  <c r="F500" i="3"/>
  <c r="F503" i="3"/>
  <c r="F506" i="3"/>
  <c r="F510" i="3"/>
  <c r="F513" i="3"/>
  <c r="F515" i="3"/>
  <c r="F519" i="3"/>
  <c r="F520" i="3"/>
  <c r="F524" i="3"/>
  <c r="F525" i="3"/>
  <c r="F529" i="3"/>
  <c r="F533" i="3"/>
  <c r="F538" i="3"/>
  <c r="F539" i="3"/>
  <c r="F542" i="3"/>
  <c r="F543" i="3"/>
  <c r="F544" i="3"/>
  <c r="F547" i="3"/>
  <c r="F551" i="3"/>
  <c r="F552" i="3"/>
  <c r="F553" i="3"/>
  <c r="F557" i="3"/>
  <c r="F558" i="3"/>
  <c r="F559" i="3"/>
  <c r="F561" i="3"/>
  <c r="F562" i="3"/>
  <c r="F563" i="3"/>
  <c r="F567" i="3"/>
  <c r="F568" i="3"/>
  <c r="F571" i="3"/>
  <c r="F575" i="3"/>
  <c r="F576" i="3"/>
  <c r="F577" i="3"/>
  <c r="F579" i="3"/>
  <c r="F582" i="3"/>
  <c r="F584" i="3"/>
  <c r="F588" i="3"/>
  <c r="F589" i="3"/>
  <c r="F592" i="3"/>
  <c r="F593" i="3"/>
  <c r="F596" i="3"/>
  <c r="F598" i="3"/>
  <c r="F601" i="3"/>
  <c r="F603" i="3"/>
  <c r="F605" i="3"/>
  <c r="F608" i="3"/>
  <c r="F610" i="3"/>
  <c r="F614" i="3"/>
  <c r="F615" i="3"/>
  <c r="F619" i="3"/>
  <c r="F622" i="3"/>
  <c r="F624" i="3"/>
  <c r="F628" i="3"/>
  <c r="F629" i="3"/>
  <c r="F632" i="3"/>
  <c r="F634" i="3"/>
  <c r="F638" i="3"/>
  <c r="F641" i="3"/>
  <c r="F646" i="3"/>
  <c r="F647" i="3"/>
  <c r="F649" i="3"/>
  <c r="F652" i="3"/>
  <c r="F656" i="3"/>
  <c r="F659" i="3"/>
  <c r="F663" i="3"/>
  <c r="F664" i="3"/>
  <c r="F665" i="3"/>
  <c r="F666" i="3"/>
  <c r="F670" i="3"/>
  <c r="F671" i="3"/>
  <c r="F674" i="3"/>
  <c r="F675" i="3"/>
  <c r="F676" i="3"/>
  <c r="F680" i="3"/>
  <c r="F683" i="3"/>
  <c r="F684" i="3"/>
  <c r="F687" i="3"/>
  <c r="F690" i="3"/>
  <c r="F691" i="3"/>
  <c r="F695" i="3"/>
  <c r="F696" i="3"/>
  <c r="F700" i="3"/>
  <c r="F702" i="3"/>
  <c r="F704" i="3"/>
  <c r="F709" i="3"/>
  <c r="F710" i="3"/>
  <c r="F713" i="3"/>
  <c r="F718" i="3"/>
  <c r="F719" i="3"/>
  <c r="F722" i="3"/>
  <c r="F726" i="3"/>
  <c r="F727" i="3"/>
  <c r="F728" i="3"/>
  <c r="F732" i="3"/>
  <c r="F733" i="3"/>
  <c r="F736" i="3"/>
  <c r="F740" i="3"/>
  <c r="F741" i="3"/>
  <c r="F744" i="3"/>
  <c r="F745" i="3"/>
  <c r="F746" i="3"/>
  <c r="F749" i="3"/>
  <c r="F752" i="3"/>
  <c r="F753" i="3"/>
  <c r="F754" i="3"/>
  <c r="F755" i="3"/>
  <c r="F759" i="3"/>
  <c r="F760" i="3"/>
  <c r="F761" i="3"/>
  <c r="F763" i="3"/>
  <c r="F766" i="3"/>
  <c r="F770" i="3"/>
  <c r="F773" i="3"/>
  <c r="F775" i="3"/>
  <c r="F779" i="3"/>
  <c r="F783" i="3"/>
  <c r="F787" i="3"/>
  <c r="F791" i="3"/>
  <c r="F794" i="3"/>
  <c r="F798" i="3"/>
  <c r="F801" i="3"/>
  <c r="F805" i="3"/>
  <c r="F811" i="3"/>
  <c r="F812" i="3"/>
  <c r="F814" i="3"/>
  <c r="F815" i="3"/>
  <c r="F818" i="3"/>
  <c r="F822" i="3"/>
  <c r="F823" i="3"/>
  <c r="F826" i="3"/>
  <c r="F827" i="3"/>
  <c r="F828" i="3"/>
  <c r="F831" i="3"/>
  <c r="F832" i="3"/>
  <c r="F835" i="3"/>
  <c r="F839" i="3"/>
  <c r="F840" i="3"/>
  <c r="F843" i="3"/>
  <c r="F847" i="3"/>
  <c r="F850" i="3"/>
  <c r="F851" i="3"/>
  <c r="F852" i="3"/>
  <c r="F856" i="3"/>
  <c r="F857" i="3"/>
  <c r="F859" i="3"/>
  <c r="F860" i="3"/>
  <c r="F861" i="3"/>
  <c r="F862" i="3"/>
  <c r="F866" i="3"/>
  <c r="F870" i="3"/>
  <c r="F874" i="3"/>
  <c r="F880" i="3"/>
  <c r="F885" i="3"/>
  <c r="F889" i="3"/>
  <c r="F893" i="3"/>
  <c r="F896" i="3"/>
  <c r="F901" i="3"/>
  <c r="F906" i="3"/>
  <c r="F910" i="3"/>
  <c r="F914" i="3"/>
  <c r="F918" i="3"/>
  <c r="F923" i="3"/>
  <c r="F924" i="3"/>
  <c r="F927" i="3"/>
  <c r="F928" i="3"/>
  <c r="F932" i="3"/>
  <c r="F933" i="3"/>
  <c r="F934" i="3"/>
  <c r="F937" i="3"/>
  <c r="F938" i="3"/>
  <c r="F941" i="3"/>
  <c r="F944" i="3"/>
  <c r="F950" i="3"/>
  <c r="F953" i="3"/>
  <c r="F956" i="3"/>
  <c r="F959" i="3"/>
  <c r="F962" i="3"/>
  <c r="F963" i="3"/>
  <c r="F967" i="3"/>
  <c r="F971" i="3"/>
  <c r="F975" i="3"/>
  <c r="F979" i="3"/>
  <c r="F980" i="3"/>
  <c r="F981" i="3"/>
  <c r="F982" i="3"/>
  <c r="F986" i="3"/>
  <c r="F987" i="3"/>
  <c r="F990" i="3"/>
  <c r="F992" i="3"/>
  <c r="F996" i="3"/>
  <c r="F997" i="3"/>
  <c r="F1001" i="3"/>
  <c r="F1006" i="3"/>
  <c r="F1007" i="3"/>
  <c r="F1013" i="3"/>
  <c r="F1017" i="3"/>
  <c r="F1021" i="3"/>
  <c r="F152" i="3"/>
  <c r="F156" i="3"/>
  <c r="F160" i="3"/>
  <c r="F141" i="3"/>
  <c r="F143" i="3"/>
  <c r="F144" i="3"/>
  <c r="F147" i="3"/>
  <c r="F123" i="3"/>
  <c r="F118" i="3"/>
  <c r="F104" i="3"/>
  <c r="F105" i="3"/>
  <c r="F96" i="3"/>
  <c r="F81" i="3"/>
  <c r="F82" i="3"/>
  <c r="F85" i="3"/>
  <c r="F26" i="3"/>
  <c r="F27" i="3"/>
  <c r="F28" i="3"/>
  <c r="D146" i="3"/>
  <c r="D145" i="3" s="1"/>
  <c r="D144" i="3" s="1"/>
  <c r="E1020" i="3"/>
  <c r="F1020" i="3" s="1"/>
  <c r="D1020" i="3"/>
  <c r="D1019" i="3" s="1"/>
  <c r="D1018" i="3" s="1"/>
  <c r="E1015" i="3"/>
  <c r="E1016" i="3"/>
  <c r="D1016" i="3"/>
  <c r="D1015" i="3" s="1"/>
  <c r="E1012" i="3"/>
  <c r="F1012" i="3" s="1"/>
  <c r="D1012" i="3"/>
  <c r="D1011" i="3" s="1"/>
  <c r="D1010" i="3" s="1"/>
  <c r="D1009" i="3" s="1"/>
  <c r="E1004" i="3"/>
  <c r="E1003" i="3" s="1"/>
  <c r="E1006" i="3"/>
  <c r="E1005" i="3"/>
  <c r="D1005" i="3"/>
  <c r="D1004" i="3" s="1"/>
  <c r="D1003" i="3" s="1"/>
  <c r="D1006" i="3"/>
  <c r="E998" i="3"/>
  <c r="F998" i="3" s="1"/>
  <c r="E1000" i="3"/>
  <c r="E999" i="3"/>
  <c r="D1000" i="3"/>
  <c r="D999" i="3" s="1"/>
  <c r="D998" i="3" s="1"/>
  <c r="E995" i="3"/>
  <c r="E994" i="3" s="1"/>
  <c r="E993" i="3" s="1"/>
  <c r="D995" i="3"/>
  <c r="D994" i="3" s="1"/>
  <c r="D993" i="3" s="1"/>
  <c r="E985" i="3"/>
  <c r="E984" i="3" s="1"/>
  <c r="F984" i="3" s="1"/>
  <c r="E989" i="3"/>
  <c r="E991" i="3"/>
  <c r="F991" i="3" s="1"/>
  <c r="D985" i="3"/>
  <c r="D984" i="3" s="1"/>
  <c r="D989" i="3"/>
  <c r="D988" i="3" s="1"/>
  <c r="D991" i="3"/>
  <c r="E974" i="3"/>
  <c r="F974" i="3" s="1"/>
  <c r="E973" i="3"/>
  <c r="E970" i="3"/>
  <c r="E969" i="3" s="1"/>
  <c r="E968" i="3" s="1"/>
  <c r="F968" i="3" s="1"/>
  <c r="E978" i="3"/>
  <c r="E977" i="3" s="1"/>
  <c r="E976" i="3" s="1"/>
  <c r="D976" i="3"/>
  <c r="D978" i="3"/>
  <c r="D977" i="3" s="1"/>
  <c r="D974" i="3"/>
  <c r="D973" i="3" s="1"/>
  <c r="D972" i="3" s="1"/>
  <c r="D970" i="3"/>
  <c r="D969" i="3" s="1"/>
  <c r="D968" i="3" s="1"/>
  <c r="E966" i="3"/>
  <c r="D965" i="3"/>
  <c r="D964" i="3" s="1"/>
  <c r="D966" i="3"/>
  <c r="E962" i="3"/>
  <c r="E961" i="3"/>
  <c r="E960" i="3" s="1"/>
  <c r="F960" i="3" s="1"/>
  <c r="D961" i="3"/>
  <c r="D960" i="3" s="1"/>
  <c r="D962" i="3"/>
  <c r="E958" i="3"/>
  <c r="F958" i="3" s="1"/>
  <c r="D958" i="3"/>
  <c r="D957" i="3" s="1"/>
  <c r="E949" i="3"/>
  <c r="E952" i="3"/>
  <c r="E951" i="3" s="1"/>
  <c r="F951" i="3" s="1"/>
  <c r="E955" i="3"/>
  <c r="E954" i="3" s="1"/>
  <c r="F954" i="3" s="1"/>
  <c r="D954" i="3"/>
  <c r="D955" i="3"/>
  <c r="D952" i="3"/>
  <c r="D951" i="3" s="1"/>
  <c r="D949" i="3"/>
  <c r="D948" i="3" s="1"/>
  <c r="D947" i="3" s="1"/>
  <c r="E943" i="3"/>
  <c r="E940" i="3"/>
  <c r="F940" i="3" s="1"/>
  <c r="D940" i="3"/>
  <c r="D939" i="3" s="1"/>
  <c r="D943" i="3"/>
  <c r="D942" i="3" s="1"/>
  <c r="E936" i="3"/>
  <c r="E935" i="3" s="1"/>
  <c r="F935" i="3" s="1"/>
  <c r="D936" i="3"/>
  <c r="D935" i="3" s="1"/>
  <c r="E931" i="3"/>
  <c r="E930" i="3" s="1"/>
  <c r="F930" i="3" s="1"/>
  <c r="D931" i="3"/>
  <c r="E922" i="3"/>
  <c r="E921" i="3" s="1"/>
  <c r="E920" i="3" s="1"/>
  <c r="D922" i="3"/>
  <c r="D921" i="3" s="1"/>
  <c r="D920" i="3" s="1"/>
  <c r="E926" i="3"/>
  <c r="E925" i="3" s="1"/>
  <c r="D926" i="3"/>
  <c r="D925" i="3" s="1"/>
  <c r="E916" i="3"/>
  <c r="E917" i="3"/>
  <c r="F917" i="3" s="1"/>
  <c r="D917" i="3"/>
  <c r="D916" i="3" s="1"/>
  <c r="D915" i="3" s="1"/>
  <c r="E913" i="3"/>
  <c r="E912" i="3" s="1"/>
  <c r="E911" i="3" s="1"/>
  <c r="F911" i="3" s="1"/>
  <c r="D913" i="3"/>
  <c r="D912" i="3" s="1"/>
  <c r="D911" i="3" s="1"/>
  <c r="E909" i="3"/>
  <c r="D909" i="3"/>
  <c r="D908" i="3" s="1"/>
  <c r="D907" i="3" s="1"/>
  <c r="E905" i="3"/>
  <c r="D905" i="3"/>
  <c r="D904" i="3" s="1"/>
  <c r="D903" i="3" s="1"/>
  <c r="E900" i="3"/>
  <c r="E899" i="3" s="1"/>
  <c r="E898" i="3" s="1"/>
  <c r="E897" i="3" s="1"/>
  <c r="F897" i="3" s="1"/>
  <c r="D900" i="3"/>
  <c r="D899" i="3" s="1"/>
  <c r="D898" i="3" s="1"/>
  <c r="D897" i="3" s="1"/>
  <c r="E895" i="3"/>
  <c r="E894" i="3" s="1"/>
  <c r="E892" i="3"/>
  <c r="E891" i="3" s="1"/>
  <c r="F891" i="3" s="1"/>
  <c r="D892" i="3"/>
  <c r="D891" i="3" s="1"/>
  <c r="D895" i="3"/>
  <c r="D894" i="3" s="1"/>
  <c r="E888" i="3"/>
  <c r="F888" i="3" s="1"/>
  <c r="D888" i="3"/>
  <c r="D887" i="3" s="1"/>
  <c r="D886" i="3" s="1"/>
  <c r="E884" i="3"/>
  <c r="E883" i="3" s="1"/>
  <c r="D884" i="3"/>
  <c r="D883" i="3" s="1"/>
  <c r="D882" i="3" s="1"/>
  <c r="E879" i="3"/>
  <c r="E878" i="3" s="1"/>
  <c r="E877" i="3" s="1"/>
  <c r="D879" i="3"/>
  <c r="D878" i="3" s="1"/>
  <c r="D877" i="3" s="1"/>
  <c r="D876" i="3" s="1"/>
  <c r="E873" i="3"/>
  <c r="E872" i="3" s="1"/>
  <c r="E871" i="3" s="1"/>
  <c r="F871" i="3" s="1"/>
  <c r="D873" i="3"/>
  <c r="D872" i="3" s="1"/>
  <c r="D871" i="3" s="1"/>
  <c r="E869" i="3"/>
  <c r="D869" i="3"/>
  <c r="D868" i="3" s="1"/>
  <c r="D867" i="3" s="1"/>
  <c r="E865" i="3"/>
  <c r="E864" i="3" s="1"/>
  <c r="E863" i="3" s="1"/>
  <c r="F863" i="3" s="1"/>
  <c r="D865" i="3"/>
  <c r="D864" i="3" s="1"/>
  <c r="D863" i="3" s="1"/>
  <c r="E855" i="3"/>
  <c r="E854" i="3" s="1"/>
  <c r="E859" i="3"/>
  <c r="E858" i="3" s="1"/>
  <c r="D859" i="3"/>
  <c r="D858" i="3" s="1"/>
  <c r="D855" i="3"/>
  <c r="D854" i="3" s="1"/>
  <c r="E850" i="3"/>
  <c r="E849" i="3" s="1"/>
  <c r="E848" i="3" s="1"/>
  <c r="F848" i="3" s="1"/>
  <c r="D850" i="3"/>
  <c r="D849" i="3" s="1"/>
  <c r="D848" i="3" s="1"/>
  <c r="E846" i="3"/>
  <c r="E845" i="3" s="1"/>
  <c r="D846" i="3"/>
  <c r="D845" i="3" s="1"/>
  <c r="D844" i="3" s="1"/>
  <c r="E842" i="3"/>
  <c r="D842" i="3"/>
  <c r="D841" i="3" s="1"/>
  <c r="E838" i="3"/>
  <c r="F838" i="3" s="1"/>
  <c r="D838" i="3"/>
  <c r="D837" i="3" s="1"/>
  <c r="D836" i="3" s="1"/>
  <c r="E834" i="3"/>
  <c r="E833" i="3" s="1"/>
  <c r="E832" i="3" s="1"/>
  <c r="D834" i="3"/>
  <c r="D833" i="3" s="1"/>
  <c r="D832" i="3" s="1"/>
  <c r="E830" i="3"/>
  <c r="E829" i="3" s="1"/>
  <c r="D830" i="3"/>
  <c r="D829" i="3" s="1"/>
  <c r="E825" i="3"/>
  <c r="E821" i="3"/>
  <c r="D821" i="3"/>
  <c r="D820" i="3" s="1"/>
  <c r="D825" i="3"/>
  <c r="D824" i="3" s="1"/>
  <c r="E817" i="3"/>
  <c r="E816" i="3" s="1"/>
  <c r="F816" i="3" s="1"/>
  <c r="E814" i="3"/>
  <c r="E813" i="3" s="1"/>
  <c r="D814" i="3"/>
  <c r="D813" i="3" s="1"/>
  <c r="D817" i="3"/>
  <c r="D816" i="3" s="1"/>
  <c r="E810" i="3"/>
  <c r="D810" i="3"/>
  <c r="D809" i="3" s="1"/>
  <c r="E804" i="3"/>
  <c r="E803" i="3" s="1"/>
  <c r="E802" i="3" s="1"/>
  <c r="F802" i="3" s="1"/>
  <c r="D804" i="3"/>
  <c r="D803" i="3" s="1"/>
  <c r="D802" i="3" s="1"/>
  <c r="E800" i="3"/>
  <c r="E799" i="3" s="1"/>
  <c r="F799" i="3" s="1"/>
  <c r="E797" i="3"/>
  <c r="D797" i="3"/>
  <c r="D796" i="3" s="1"/>
  <c r="D800" i="3"/>
  <c r="D799" i="3" s="1"/>
  <c r="E793" i="3"/>
  <c r="D793" i="3"/>
  <c r="D792" i="3" s="1"/>
  <c r="E790" i="3"/>
  <c r="E789" i="3" s="1"/>
  <c r="D790" i="3"/>
  <c r="D789" i="3" s="1"/>
  <c r="E786" i="3"/>
  <c r="E785" i="3" s="1"/>
  <c r="E784" i="3" s="1"/>
  <c r="F784" i="3" s="1"/>
  <c r="D786" i="3"/>
  <c r="D785" i="3" s="1"/>
  <c r="D784" i="3" s="1"/>
  <c r="E782" i="3"/>
  <c r="E781" i="3" s="1"/>
  <c r="D782" i="3"/>
  <c r="D781" i="3" s="1"/>
  <c r="D780" i="3" s="1"/>
  <c r="E778" i="3"/>
  <c r="E777" i="3" s="1"/>
  <c r="D778" i="3"/>
  <c r="D777" i="3" s="1"/>
  <c r="D776" i="3" s="1"/>
  <c r="E774" i="3"/>
  <c r="F774" i="3" s="1"/>
  <c r="D774" i="3"/>
  <c r="D772" i="3"/>
  <c r="E772" i="3"/>
  <c r="F772" i="3" s="1"/>
  <c r="E769" i="3"/>
  <c r="E768" i="3" s="1"/>
  <c r="F768" i="3" s="1"/>
  <c r="D769" i="3"/>
  <c r="D768" i="3" s="1"/>
  <c r="E765" i="3"/>
  <c r="D765" i="3"/>
  <c r="D764" i="3" s="1"/>
  <c r="E758" i="3"/>
  <c r="E757" i="3" s="1"/>
  <c r="D758" i="3"/>
  <c r="D757" i="3" s="1"/>
  <c r="D762" i="3"/>
  <c r="D761" i="3" s="1"/>
  <c r="D752" i="3"/>
  <c r="D751" i="3" s="1"/>
  <c r="D750" i="3" s="1"/>
  <c r="E752" i="3"/>
  <c r="E751" i="3" s="1"/>
  <c r="E750" i="3" s="1"/>
  <c r="F750" i="3" s="1"/>
  <c r="E748" i="3"/>
  <c r="E747" i="3" s="1"/>
  <c r="D748" i="3"/>
  <c r="D747" i="3" s="1"/>
  <c r="E744" i="3"/>
  <c r="E743" i="3" s="1"/>
  <c r="F743" i="3" s="1"/>
  <c r="D744" i="3"/>
  <c r="D743" i="3" s="1"/>
  <c r="E739" i="3"/>
  <c r="E738" i="3" s="1"/>
  <c r="E737" i="3" s="1"/>
  <c r="F737" i="3" s="1"/>
  <c r="D739" i="3"/>
  <c r="D738" i="3" s="1"/>
  <c r="D737" i="3" s="1"/>
  <c r="E731" i="3"/>
  <c r="E730" i="3" s="1"/>
  <c r="E729" i="3" s="1"/>
  <c r="D731" i="3"/>
  <c r="D730" i="3" s="1"/>
  <c r="D735" i="3"/>
  <c r="D734" i="3" s="1"/>
  <c r="F734" i="3" s="1"/>
  <c r="E725" i="3"/>
  <c r="D725" i="3"/>
  <c r="D724" i="3" s="1"/>
  <c r="D723" i="3" s="1"/>
  <c r="E721" i="3"/>
  <c r="E720" i="3" s="1"/>
  <c r="E719" i="3" s="1"/>
  <c r="D721" i="3"/>
  <c r="D720" i="3" s="1"/>
  <c r="D719" i="3" s="1"/>
  <c r="E717" i="3"/>
  <c r="D717" i="3"/>
  <c r="D716" i="3" s="1"/>
  <c r="D715" i="3" s="1"/>
  <c r="D712" i="3"/>
  <c r="D711" i="3" s="1"/>
  <c r="D710" i="3" s="1"/>
  <c r="E708" i="3"/>
  <c r="E707" i="3" s="1"/>
  <c r="E706" i="3" s="1"/>
  <c r="E705" i="3" s="1"/>
  <c r="D708" i="3"/>
  <c r="D707" i="3" s="1"/>
  <c r="D706" i="3" s="1"/>
  <c r="E703" i="3"/>
  <c r="E702" i="3" s="1"/>
  <c r="E701" i="3" s="1"/>
  <c r="F701" i="3" s="1"/>
  <c r="D703" i="3"/>
  <c r="D702" i="3" s="1"/>
  <c r="D701" i="3" s="1"/>
  <c r="E699" i="3"/>
  <c r="E698" i="3" s="1"/>
  <c r="E697" i="3" s="1"/>
  <c r="F697" i="3" s="1"/>
  <c r="D699" i="3"/>
  <c r="D698" i="3" s="1"/>
  <c r="D697" i="3" s="1"/>
  <c r="E694" i="3"/>
  <c r="E693" i="3" s="1"/>
  <c r="D694" i="3"/>
  <c r="D693" i="3" s="1"/>
  <c r="D692" i="3" s="1"/>
  <c r="E689" i="3"/>
  <c r="E688" i="3" s="1"/>
  <c r="D689" i="3"/>
  <c r="D688" i="3" s="1"/>
  <c r="E686" i="3"/>
  <c r="E685" i="3" s="1"/>
  <c r="F685" i="3" s="1"/>
  <c r="D686" i="3"/>
  <c r="D685" i="3" s="1"/>
  <c r="E683" i="3"/>
  <c r="E682" i="3" s="1"/>
  <c r="F682" i="3" s="1"/>
  <c r="D683" i="3"/>
  <c r="D682" i="3" s="1"/>
  <c r="E679" i="3"/>
  <c r="E678" i="3" s="1"/>
  <c r="E677" i="3" s="1"/>
  <c r="D679" i="3"/>
  <c r="D678" i="3" s="1"/>
  <c r="D677" i="3" s="1"/>
  <c r="E673" i="3"/>
  <c r="E672" i="3" s="1"/>
  <c r="D673" i="3"/>
  <c r="D672" i="3" s="1"/>
  <c r="E669" i="3"/>
  <c r="D669" i="3"/>
  <c r="D668" i="3" s="1"/>
  <c r="E662" i="3"/>
  <c r="E661" i="3" s="1"/>
  <c r="D662" i="3"/>
  <c r="D661" i="3" s="1"/>
  <c r="D660" i="3" s="1"/>
  <c r="E655" i="3"/>
  <c r="E654" i="3" s="1"/>
  <c r="E658" i="3"/>
  <c r="E657" i="3" s="1"/>
  <c r="F657" i="3" s="1"/>
  <c r="D658" i="3"/>
  <c r="D657" i="3" s="1"/>
  <c r="D655" i="3"/>
  <c r="D654" i="3" s="1"/>
  <c r="E651" i="3"/>
  <c r="E650" i="3" s="1"/>
  <c r="F650" i="3" s="1"/>
  <c r="E648" i="3"/>
  <c r="E647" i="3" s="1"/>
  <c r="E645" i="3"/>
  <c r="D651" i="3"/>
  <c r="D650" i="3" s="1"/>
  <c r="D648" i="3"/>
  <c r="D647" i="3" s="1"/>
  <c r="D645" i="3"/>
  <c r="D644" i="3" s="1"/>
  <c r="E618" i="3"/>
  <c r="E617" i="3" s="1"/>
  <c r="D618" i="3"/>
  <c r="D617" i="3" s="1"/>
  <c r="E637" i="3"/>
  <c r="E640" i="3"/>
  <c r="E639" i="3" s="1"/>
  <c r="F639" i="3" s="1"/>
  <c r="D640" i="3"/>
  <c r="D639" i="3" s="1"/>
  <c r="D637" i="3"/>
  <c r="D636" i="3" s="1"/>
  <c r="E627" i="3"/>
  <c r="E626" i="3" s="1"/>
  <c r="F626" i="3" s="1"/>
  <c r="E631" i="3"/>
  <c r="F631" i="3" s="1"/>
  <c r="E633" i="3"/>
  <c r="D633" i="3"/>
  <c r="D631" i="3"/>
  <c r="D627" i="3"/>
  <c r="D626" i="3" s="1"/>
  <c r="E623" i="3"/>
  <c r="F623" i="3" s="1"/>
  <c r="E621" i="3"/>
  <c r="D621" i="3"/>
  <c r="D623" i="3"/>
  <c r="E613" i="3"/>
  <c r="E612" i="3"/>
  <c r="D613" i="3"/>
  <c r="D612" i="3" s="1"/>
  <c r="D611" i="3" s="1"/>
  <c r="D609" i="3"/>
  <c r="E609" i="3"/>
  <c r="F609" i="3" s="1"/>
  <c r="E607" i="3"/>
  <c r="D607" i="3"/>
  <c r="E604" i="3"/>
  <c r="E603" i="3" s="1"/>
  <c r="D604" i="3"/>
  <c r="D603" i="3" s="1"/>
  <c r="E600" i="3"/>
  <c r="D600" i="3"/>
  <c r="D599" i="3" s="1"/>
  <c r="E597" i="3"/>
  <c r="D597" i="3"/>
  <c r="E595" i="3"/>
  <c r="F595" i="3" s="1"/>
  <c r="D595" i="3"/>
  <c r="E591" i="3"/>
  <c r="E590" i="3" s="1"/>
  <c r="F590" i="3" s="1"/>
  <c r="D591" i="3"/>
  <c r="D590" i="3" s="1"/>
  <c r="E587" i="3"/>
  <c r="D587" i="3"/>
  <c r="D586" i="3" s="1"/>
  <c r="E583" i="3"/>
  <c r="F583" i="3" s="1"/>
  <c r="D583" i="3"/>
  <c r="E581" i="3"/>
  <c r="F581" i="3" s="1"/>
  <c r="D581" i="3"/>
  <c r="E578" i="3"/>
  <c r="E577" i="3" s="1"/>
  <c r="D578" i="3"/>
  <c r="D577" i="3" s="1"/>
  <c r="E574" i="3"/>
  <c r="D574" i="3"/>
  <c r="D573" i="3" s="1"/>
  <c r="E570" i="3"/>
  <c r="E569" i="3" s="1"/>
  <c r="E568" i="3" s="1"/>
  <c r="D570" i="3"/>
  <c r="D569" i="3" s="1"/>
  <c r="D568" i="3" s="1"/>
  <c r="E566" i="3"/>
  <c r="E565" i="3" s="1"/>
  <c r="D566" i="3"/>
  <c r="D565" i="3" s="1"/>
  <c r="D564" i="3" s="1"/>
  <c r="E556" i="3"/>
  <c r="E555" i="3" s="1"/>
  <c r="E560" i="3"/>
  <c r="E559" i="3" s="1"/>
  <c r="D556" i="3"/>
  <c r="D555" i="3" s="1"/>
  <c r="D554" i="3" s="1"/>
  <c r="E550" i="3"/>
  <c r="E549" i="3" s="1"/>
  <c r="D550" i="3"/>
  <c r="D549" i="3" s="1"/>
  <c r="D548" i="3" s="1"/>
  <c r="E546" i="3"/>
  <c r="E545" i="3" s="1"/>
  <c r="F545" i="3" s="1"/>
  <c r="D546" i="3"/>
  <c r="D545" i="3" s="1"/>
  <c r="E542" i="3"/>
  <c r="E541" i="3" s="1"/>
  <c r="D542" i="3"/>
  <c r="D541" i="3" s="1"/>
  <c r="E537" i="3"/>
  <c r="E536" i="3" s="1"/>
  <c r="E535" i="3" s="1"/>
  <c r="D537" i="3"/>
  <c r="D536" i="3" s="1"/>
  <c r="D535" i="3" s="1"/>
  <c r="D458" i="3"/>
  <c r="D457" i="3" s="1"/>
  <c r="D456" i="3" s="1"/>
  <c r="E532" i="3"/>
  <c r="E531" i="3" s="1"/>
  <c r="E530" i="3" s="1"/>
  <c r="F530" i="3" s="1"/>
  <c r="D532" i="3"/>
  <c r="D531" i="3" s="1"/>
  <c r="D530" i="3" s="1"/>
  <c r="E528" i="3"/>
  <c r="E527" i="3" s="1"/>
  <c r="E526" i="3" s="1"/>
  <c r="F526" i="3" s="1"/>
  <c r="D528" i="3"/>
  <c r="D527" i="3" s="1"/>
  <c r="D526" i="3" s="1"/>
  <c r="E523" i="3"/>
  <c r="E522" i="3" s="1"/>
  <c r="E521" i="3" s="1"/>
  <c r="F521" i="3" s="1"/>
  <c r="D523" i="3"/>
  <c r="D522" i="3" s="1"/>
  <c r="D521" i="3" s="1"/>
  <c r="E518" i="3"/>
  <c r="D518" i="3"/>
  <c r="D517" i="3" s="1"/>
  <c r="D516" i="3" s="1"/>
  <c r="E514" i="3"/>
  <c r="F514" i="3" s="1"/>
  <c r="D514" i="3"/>
  <c r="E512" i="3"/>
  <c r="F512" i="3" s="1"/>
  <c r="D512" i="3"/>
  <c r="E509" i="3"/>
  <c r="D509" i="3"/>
  <c r="D508" i="3" s="1"/>
  <c r="E505" i="3"/>
  <c r="D505" i="3"/>
  <c r="D504" i="3" s="1"/>
  <c r="E502" i="3"/>
  <c r="E501" i="3" s="1"/>
  <c r="D502" i="3"/>
  <c r="D501" i="3" s="1"/>
  <c r="E498" i="3"/>
  <c r="E497" i="3" s="1"/>
  <c r="F497" i="3" s="1"/>
  <c r="D498" i="3"/>
  <c r="D497" i="3" s="1"/>
  <c r="D495" i="3"/>
  <c r="D494" i="3" s="1"/>
  <c r="E495" i="3"/>
  <c r="E494" i="3" s="1"/>
  <c r="F494" i="3" s="1"/>
  <c r="E491" i="3"/>
  <c r="F491" i="3" s="1"/>
  <c r="D491" i="3"/>
  <c r="E489" i="3"/>
  <c r="D489" i="3"/>
  <c r="E485" i="3"/>
  <c r="D485" i="3"/>
  <c r="D484" i="3" s="1"/>
  <c r="E481" i="3"/>
  <c r="E480" i="3" s="1"/>
  <c r="D481" i="3"/>
  <c r="D480" i="3" s="1"/>
  <c r="E476" i="3"/>
  <c r="D476" i="3"/>
  <c r="D475" i="3" s="1"/>
  <c r="E472" i="3"/>
  <c r="E471" i="3" s="1"/>
  <c r="F471" i="3" s="1"/>
  <c r="D472" i="3"/>
  <c r="D471" i="3" s="1"/>
  <c r="E466" i="3"/>
  <c r="E465" i="3" s="1"/>
  <c r="E464" i="3" s="1"/>
  <c r="D466" i="3"/>
  <c r="D465" i="3" s="1"/>
  <c r="D464" i="3" s="1"/>
  <c r="E462" i="3"/>
  <c r="E461" i="3" s="1"/>
  <c r="D462" i="3"/>
  <c r="D461" i="3" s="1"/>
  <c r="D460" i="3" s="1"/>
  <c r="E458" i="3"/>
  <c r="D454" i="3"/>
  <c r="D453" i="3" s="1"/>
  <c r="F453" i="3" s="1"/>
  <c r="E450" i="3"/>
  <c r="E449" i="3" s="1"/>
  <c r="E448" i="3" s="1"/>
  <c r="D450" i="3"/>
  <c r="D449" i="3" s="1"/>
  <c r="E446" i="3"/>
  <c r="E445" i="3" s="1"/>
  <c r="F445" i="3" s="1"/>
  <c r="D446" i="3"/>
  <c r="D445" i="3" s="1"/>
  <c r="E443" i="3"/>
  <c r="E442" i="3" s="1"/>
  <c r="F442" i="3" s="1"/>
  <c r="D443" i="3"/>
  <c r="D442" i="3" s="1"/>
  <c r="E433" i="3"/>
  <c r="D433" i="3"/>
  <c r="D432" i="3" s="1"/>
  <c r="D431" i="3" s="1"/>
  <c r="D427" i="3"/>
  <c r="D426" i="3" s="1"/>
  <c r="E427" i="3"/>
  <c r="E426" i="3" s="1"/>
  <c r="F426" i="3" s="1"/>
  <c r="E437" i="3"/>
  <c r="D437" i="3"/>
  <c r="D436" i="3" s="1"/>
  <c r="D435" i="3" s="1"/>
  <c r="E424" i="3"/>
  <c r="E423" i="3" s="1"/>
  <c r="F423" i="3" s="1"/>
  <c r="D424" i="3"/>
  <c r="D423" i="3" s="1"/>
  <c r="E421" i="3"/>
  <c r="D421" i="3"/>
  <c r="D420" i="3" s="1"/>
  <c r="E418" i="3"/>
  <c r="E417" i="3" s="1"/>
  <c r="F417" i="3" s="1"/>
  <c r="D418" i="3"/>
  <c r="D417" i="3" s="1"/>
  <c r="E415" i="3"/>
  <c r="E414" i="3" s="1"/>
  <c r="F414" i="3" s="1"/>
  <c r="D415" i="3"/>
  <c r="D414" i="3" s="1"/>
  <c r="E411" i="3"/>
  <c r="E410" i="3" s="1"/>
  <c r="E409" i="3" s="1"/>
  <c r="D411" i="3"/>
  <c r="D410" i="3" s="1"/>
  <c r="D409" i="3" s="1"/>
  <c r="E407" i="3"/>
  <c r="E404" i="3"/>
  <c r="E403" i="3" s="1"/>
  <c r="F403" i="3" s="1"/>
  <c r="D404" i="3"/>
  <c r="D403" i="3" s="1"/>
  <c r="D407" i="3"/>
  <c r="D406" i="3" s="1"/>
  <c r="E400" i="3"/>
  <c r="E399" i="3" s="1"/>
  <c r="F399" i="3" s="1"/>
  <c r="D400" i="3"/>
  <c r="D399" i="3" s="1"/>
  <c r="E475" i="3" l="1"/>
  <c r="F475" i="3" s="1"/>
  <c r="F476" i="3"/>
  <c r="E517" i="3"/>
  <c r="F518" i="3"/>
  <c r="E611" i="3"/>
  <c r="F611" i="3" s="1"/>
  <c r="F612" i="3"/>
  <c r="F654" i="3"/>
  <c r="E915" i="3"/>
  <c r="F915" i="3" s="1"/>
  <c r="F916" i="3"/>
  <c r="E406" i="3"/>
  <c r="F406" i="3" s="1"/>
  <c r="F407" i="3"/>
  <c r="E457" i="3"/>
  <c r="F458" i="3"/>
  <c r="E504" i="3"/>
  <c r="F504" i="3" s="1"/>
  <c r="F505" i="3"/>
  <c r="E586" i="3"/>
  <c r="F586" i="3" s="1"/>
  <c r="F587" i="3"/>
  <c r="F905" i="3"/>
  <c r="E904" i="3"/>
  <c r="F976" i="3"/>
  <c r="F448" i="3"/>
  <c r="D919" i="3"/>
  <c r="E948" i="3"/>
  <c r="F949" i="3"/>
  <c r="F778" i="3"/>
  <c r="E853" i="3"/>
  <c r="F858" i="3"/>
  <c r="F943" i="3"/>
  <c r="E942" i="3"/>
  <c r="F942" i="3" s="1"/>
  <c r="F966" i="3"/>
  <c r="E965" i="3"/>
  <c r="F993" i="3"/>
  <c r="E573" i="3"/>
  <c r="F573" i="3" s="1"/>
  <c r="F574" i="3"/>
  <c r="E776" i="3"/>
  <c r="F776" i="3" s="1"/>
  <c r="F777" i="3"/>
  <c r="E809" i="3"/>
  <c r="F809" i="3" s="1"/>
  <c r="F810" i="3"/>
  <c r="E824" i="3"/>
  <c r="F824" i="3" s="1"/>
  <c r="F825" i="3"/>
  <c r="E841" i="3"/>
  <c r="F841" i="3" s="1"/>
  <c r="F842" i="3"/>
  <c r="F854" i="3"/>
  <c r="F894" i="3"/>
  <c r="F1003" i="3"/>
  <c r="D1014" i="3"/>
  <c r="E432" i="3"/>
  <c r="F433" i="3"/>
  <c r="E599" i="3"/>
  <c r="F599" i="3" s="1"/>
  <c r="F600" i="3"/>
  <c r="E724" i="3"/>
  <c r="F725" i="3"/>
  <c r="E764" i="3"/>
  <c r="F764" i="3" s="1"/>
  <c r="F765" i="3"/>
  <c r="E792" i="3"/>
  <c r="F792" i="3" s="1"/>
  <c r="F793" i="3"/>
  <c r="F535" i="3"/>
  <c r="F633" i="3"/>
  <c r="F617" i="3"/>
  <c r="F672" i="3"/>
  <c r="F688" i="3"/>
  <c r="F747" i="3"/>
  <c r="F999" i="3"/>
  <c r="E420" i="3"/>
  <c r="F420" i="3" s="1"/>
  <c r="F421" i="3"/>
  <c r="F555" i="3"/>
  <c r="E882" i="3"/>
  <c r="F882" i="3" s="1"/>
  <c r="F883" i="3"/>
  <c r="D929" i="3"/>
  <c r="D983" i="3"/>
  <c r="D946" i="3" s="1"/>
  <c r="D945" i="3" s="1"/>
  <c r="F1000" i="3"/>
  <c r="D1008" i="3"/>
  <c r="F936" i="3"/>
  <c r="F501" i="3"/>
  <c r="F597" i="3"/>
  <c r="E756" i="3"/>
  <c r="F757" i="3"/>
  <c r="F789" i="3"/>
  <c r="E939" i="3"/>
  <c r="F939" i="3" s="1"/>
  <c r="E1002" i="3"/>
  <c r="F1002" i="3" s="1"/>
  <c r="F146" i="3"/>
  <c r="F1016" i="3"/>
  <c r="F955" i="3"/>
  <c r="F921" i="3"/>
  <c r="F912" i="3"/>
  <c r="F895" i="3"/>
  <c r="F879" i="3"/>
  <c r="F834" i="3"/>
  <c r="F790" i="3"/>
  <c r="F738" i="3"/>
  <c r="F730" i="3"/>
  <c r="F721" i="3"/>
  <c r="F712" i="3"/>
  <c r="F686" i="3"/>
  <c r="F658" i="3"/>
  <c r="F640" i="3"/>
  <c r="F570" i="3"/>
  <c r="F527" i="3"/>
  <c r="F466" i="3"/>
  <c r="F411" i="3"/>
  <c r="E548" i="3"/>
  <c r="F548" i="3" s="1"/>
  <c r="F549" i="3"/>
  <c r="E636" i="3"/>
  <c r="F636" i="3" s="1"/>
  <c r="F637" i="3"/>
  <c r="E668" i="3"/>
  <c r="F668" i="3" s="1"/>
  <c r="F669" i="3"/>
  <c r="E820" i="3"/>
  <c r="F820" i="3" s="1"/>
  <c r="F821" i="3"/>
  <c r="E887" i="3"/>
  <c r="E1011" i="3"/>
  <c r="F145" i="3"/>
  <c r="F1015" i="3"/>
  <c r="F920" i="3"/>
  <c r="F878" i="3"/>
  <c r="F833" i="3"/>
  <c r="F762" i="3"/>
  <c r="F720" i="3"/>
  <c r="F711" i="3"/>
  <c r="F703" i="3"/>
  <c r="F694" i="3"/>
  <c r="F648" i="3"/>
  <c r="F604" i="3"/>
  <c r="F578" i="3"/>
  <c r="F569" i="3"/>
  <c r="F560" i="3"/>
  <c r="F481" i="3"/>
  <c r="F465" i="3"/>
  <c r="F410" i="3"/>
  <c r="F613" i="3"/>
  <c r="E876" i="3"/>
  <c r="F877" i="3"/>
  <c r="E988" i="3"/>
  <c r="E1019" i="3"/>
  <c r="F1004" i="3"/>
  <c r="F970" i="3"/>
  <c r="F961" i="3"/>
  <c r="F952" i="3"/>
  <c r="F900" i="3"/>
  <c r="F892" i="3"/>
  <c r="F884" i="3"/>
  <c r="F849" i="3"/>
  <c r="F804" i="3"/>
  <c r="F786" i="3"/>
  <c r="F769" i="3"/>
  <c r="F751" i="3"/>
  <c r="F735" i="3"/>
  <c r="F673" i="3"/>
  <c r="F655" i="3"/>
  <c r="F550" i="3"/>
  <c r="F532" i="3"/>
  <c r="F454" i="3"/>
  <c r="F400" i="3"/>
  <c r="E460" i="3"/>
  <c r="F460" i="3" s="1"/>
  <c r="F461" i="3"/>
  <c r="E508" i="3"/>
  <c r="F508" i="3" s="1"/>
  <c r="F509" i="3"/>
  <c r="E780" i="3"/>
  <c r="F780" i="3" s="1"/>
  <c r="F781" i="3"/>
  <c r="F829" i="3"/>
  <c r="E844" i="3"/>
  <c r="F844" i="3" s="1"/>
  <c r="F845" i="3"/>
  <c r="F925" i="3"/>
  <c r="F989" i="3"/>
  <c r="F995" i="3"/>
  <c r="F978" i="3"/>
  <c r="F969" i="3"/>
  <c r="F926" i="3"/>
  <c r="F899" i="3"/>
  <c r="F865" i="3"/>
  <c r="F830" i="3"/>
  <c r="F803" i="3"/>
  <c r="F785" i="3"/>
  <c r="F708" i="3"/>
  <c r="F699" i="3"/>
  <c r="F627" i="3"/>
  <c r="F618" i="3"/>
  <c r="F566" i="3"/>
  <c r="F531" i="3"/>
  <c r="F523" i="3"/>
  <c r="F462" i="3"/>
  <c r="F443" i="3"/>
  <c r="F541" i="3"/>
  <c r="F677" i="3"/>
  <c r="E692" i="3"/>
  <c r="F692" i="3" s="1"/>
  <c r="F693" i="3"/>
  <c r="E796" i="3"/>
  <c r="F796" i="3" s="1"/>
  <c r="F797" i="3"/>
  <c r="F813" i="3"/>
  <c r="E908" i="3"/>
  <c r="F909" i="3"/>
  <c r="E972" i="3"/>
  <c r="F972" i="3" s="1"/>
  <c r="F973" i="3"/>
  <c r="F1005" i="3"/>
  <c r="F994" i="3"/>
  <c r="F985" i="3"/>
  <c r="F977" i="3"/>
  <c r="F898" i="3"/>
  <c r="F873" i="3"/>
  <c r="F864" i="3"/>
  <c r="F758" i="3"/>
  <c r="F707" i="3"/>
  <c r="F698" i="3"/>
  <c r="F689" i="3"/>
  <c r="F662" i="3"/>
  <c r="F591" i="3"/>
  <c r="F556" i="3"/>
  <c r="F522" i="3"/>
  <c r="F495" i="3"/>
  <c r="F424" i="3"/>
  <c r="F415" i="3"/>
  <c r="E436" i="3"/>
  <c r="F437" i="3"/>
  <c r="E484" i="3"/>
  <c r="F484" i="3" s="1"/>
  <c r="F485" i="3"/>
  <c r="E564" i="3"/>
  <c r="F564" i="3" s="1"/>
  <c r="F565" i="3"/>
  <c r="E606" i="3"/>
  <c r="E620" i="3"/>
  <c r="F621" i="3"/>
  <c r="E716" i="3"/>
  <c r="F717" i="3"/>
  <c r="E957" i="3"/>
  <c r="F957" i="3" s="1"/>
  <c r="F872" i="3"/>
  <c r="F855" i="3"/>
  <c r="F846" i="3"/>
  <c r="F748" i="3"/>
  <c r="F706" i="3"/>
  <c r="F679" i="3"/>
  <c r="F651" i="3"/>
  <c r="F607" i="3"/>
  <c r="F546" i="3"/>
  <c r="F537" i="3"/>
  <c r="F450" i="3"/>
  <c r="E644" i="3"/>
  <c r="F644" i="3" s="1"/>
  <c r="F645" i="3"/>
  <c r="E660" i="3"/>
  <c r="F660" i="3" s="1"/>
  <c r="F661" i="3"/>
  <c r="E868" i="3"/>
  <c r="F869" i="3"/>
  <c r="F931" i="3"/>
  <c r="F922" i="3"/>
  <c r="F913" i="3"/>
  <c r="F817" i="3"/>
  <c r="F800" i="3"/>
  <c r="F782" i="3"/>
  <c r="F739" i="3"/>
  <c r="F731" i="3"/>
  <c r="F678" i="3"/>
  <c r="F536" i="3"/>
  <c r="F528" i="3"/>
  <c r="F502" i="3"/>
  <c r="F449" i="3"/>
  <c r="F404" i="3"/>
  <c r="E511" i="3"/>
  <c r="D890" i="3"/>
  <c r="D881" i="3" s="1"/>
  <c r="D875" i="3" s="1"/>
  <c r="D853" i="3"/>
  <c r="D902" i="3"/>
  <c r="E554" i="3"/>
  <c r="F554" i="3" s="1"/>
  <c r="D729" i="3"/>
  <c r="F729" i="3" s="1"/>
  <c r="E742" i="3"/>
  <c r="F742" i="3" s="1"/>
  <c r="D819" i="3"/>
  <c r="E890" i="3"/>
  <c r="E771" i="3"/>
  <c r="D771" i="3"/>
  <c r="D767" i="3" s="1"/>
  <c r="E788" i="3"/>
  <c r="D705" i="3"/>
  <c r="F705" i="3" s="1"/>
  <c r="D742" i="3"/>
  <c r="D788" i="3"/>
  <c r="D808" i="3"/>
  <c r="D807" i="3" s="1"/>
  <c r="D806" i="3" s="1"/>
  <c r="E819" i="3"/>
  <c r="F819" i="3" s="1"/>
  <c r="D756" i="3"/>
  <c r="D795" i="3"/>
  <c r="D667" i="3"/>
  <c r="E837" i="3"/>
  <c r="E808" i="3"/>
  <c r="E795" i="3"/>
  <c r="F795" i="3" s="1"/>
  <c r="E580" i="3"/>
  <c r="D594" i="3"/>
  <c r="D585" i="3" s="1"/>
  <c r="E635" i="3"/>
  <c r="D511" i="3"/>
  <c r="D507" i="3" s="1"/>
  <c r="D653" i="3"/>
  <c r="E653" i="3"/>
  <c r="D681" i="3"/>
  <c r="E470" i="3"/>
  <c r="D620" i="3"/>
  <c r="D616" i="3" s="1"/>
  <c r="D630" i="3"/>
  <c r="D625" i="3" s="1"/>
  <c r="E616" i="3"/>
  <c r="E667" i="3"/>
  <c r="F667" i="3" s="1"/>
  <c r="E681" i="3"/>
  <c r="F681" i="3" s="1"/>
  <c r="D643" i="3"/>
  <c r="E643" i="3"/>
  <c r="D470" i="3"/>
  <c r="E493" i="3"/>
  <c r="D493" i="3"/>
  <c r="E630" i="3"/>
  <c r="D540" i="3"/>
  <c r="E594" i="3"/>
  <c r="E602" i="3"/>
  <c r="E441" i="3"/>
  <c r="D448" i="3"/>
  <c r="D488" i="3"/>
  <c r="D479" i="3" s="1"/>
  <c r="E540" i="3"/>
  <c r="F540" i="3" s="1"/>
  <c r="D580" i="3"/>
  <c r="D572" i="3" s="1"/>
  <c r="D606" i="3"/>
  <c r="D602" i="3" s="1"/>
  <c r="D430" i="3"/>
  <c r="D429" i="3" s="1"/>
  <c r="D441" i="3"/>
  <c r="E488" i="3"/>
  <c r="D635" i="3"/>
  <c r="E413" i="3"/>
  <c r="F413" i="3" s="1"/>
  <c r="D413" i="3"/>
  <c r="D402" i="3"/>
  <c r="E402" i="3"/>
  <c r="E397" i="3"/>
  <c r="D397" i="3"/>
  <c r="D396" i="3" s="1"/>
  <c r="D395" i="3" s="1"/>
  <c r="E392" i="3"/>
  <c r="D392" i="3"/>
  <c r="D391" i="3" s="1"/>
  <c r="D390" i="3" s="1"/>
  <c r="E388" i="3"/>
  <c r="E385" i="3"/>
  <c r="E382" i="3"/>
  <c r="D388" i="3"/>
  <c r="D387" i="3" s="1"/>
  <c r="D385" i="3"/>
  <c r="D384" i="3" s="1"/>
  <c r="D382" i="3"/>
  <c r="D381" i="3" s="1"/>
  <c r="E378" i="3"/>
  <c r="D378" i="3"/>
  <c r="D377" i="3" s="1"/>
  <c r="D376" i="3" s="1"/>
  <c r="E374" i="3"/>
  <c r="D374" i="3"/>
  <c r="D373" i="3" s="1"/>
  <c r="D372" i="3" s="1"/>
  <c r="E368" i="3"/>
  <c r="F368" i="3" s="1"/>
  <c r="E366" i="3"/>
  <c r="E362" i="3"/>
  <c r="D368" i="3"/>
  <c r="D366" i="3"/>
  <c r="D362" i="3"/>
  <c r="D361" i="3" s="1"/>
  <c r="E357" i="3"/>
  <c r="D357" i="3"/>
  <c r="D356" i="3" s="1"/>
  <c r="D355" i="3" s="1"/>
  <c r="E353" i="3"/>
  <c r="D353" i="3"/>
  <c r="D352" i="3" s="1"/>
  <c r="D351" i="3" s="1"/>
  <c r="E349" i="3"/>
  <c r="E346" i="3"/>
  <c r="D349" i="3"/>
  <c r="D348" i="3" s="1"/>
  <c r="D346" i="3"/>
  <c r="D345" i="3" s="1"/>
  <c r="E342" i="3"/>
  <c r="D342" i="3"/>
  <c r="D341" i="3" s="1"/>
  <c r="E339" i="3"/>
  <c r="F339" i="3" s="1"/>
  <c r="D339" i="3"/>
  <c r="E337" i="3"/>
  <c r="E334" i="3"/>
  <c r="D337" i="3"/>
  <c r="D336" i="3" s="1"/>
  <c r="D334" i="3"/>
  <c r="D333" i="3" s="1"/>
  <c r="E330" i="3"/>
  <c r="D330" i="3"/>
  <c r="D329" i="3" s="1"/>
  <c r="D328" i="3" s="1"/>
  <c r="E326" i="3"/>
  <c r="D326" i="3"/>
  <c r="D325" i="3" s="1"/>
  <c r="E322" i="3"/>
  <c r="D322" i="3"/>
  <c r="D321" i="3" s="1"/>
  <c r="D320" i="3" s="1"/>
  <c r="E318" i="3"/>
  <c r="D318" i="3"/>
  <c r="D317" i="3" s="1"/>
  <c r="D316" i="3" s="1"/>
  <c r="E314" i="3"/>
  <c r="D314" i="3"/>
  <c r="D313" i="3" s="1"/>
  <c r="D312" i="3" s="1"/>
  <c r="E308" i="3"/>
  <c r="D308" i="3"/>
  <c r="D307" i="3" s="1"/>
  <c r="D306" i="3" s="1"/>
  <c r="E304" i="3"/>
  <c r="D304" i="3"/>
  <c r="D303" i="3" s="1"/>
  <c r="D302" i="3" s="1"/>
  <c r="E300" i="3"/>
  <c r="E297" i="3"/>
  <c r="D300" i="3"/>
  <c r="D299" i="3" s="1"/>
  <c r="D297" i="3"/>
  <c r="D296" i="3" s="1"/>
  <c r="E293" i="3"/>
  <c r="E290" i="3"/>
  <c r="D293" i="3"/>
  <c r="D292" i="3" s="1"/>
  <c r="D290" i="3"/>
  <c r="D289" i="3" s="1"/>
  <c r="E285" i="3"/>
  <c r="D285" i="3"/>
  <c r="D284" i="3" s="1"/>
  <c r="E281" i="3"/>
  <c r="D281" i="3"/>
  <c r="D280" i="3" s="1"/>
  <c r="E277" i="3"/>
  <c r="E273" i="3"/>
  <c r="F273" i="3" s="1"/>
  <c r="D273" i="3"/>
  <c r="D277" i="3"/>
  <c r="D276" i="3" s="1"/>
  <c r="D275" i="3" s="1"/>
  <c r="E271" i="3"/>
  <c r="D271" i="3"/>
  <c r="D270" i="3" s="1"/>
  <c r="E268" i="3"/>
  <c r="D268" i="3"/>
  <c r="D267" i="3" s="1"/>
  <c r="E264" i="3"/>
  <c r="E262" i="3"/>
  <c r="E261" i="3" s="1"/>
  <c r="E260" i="3" s="1"/>
  <c r="D264" i="3"/>
  <c r="D262" i="3"/>
  <c r="E257" i="3"/>
  <c r="D257" i="3"/>
  <c r="D256" i="3" s="1"/>
  <c r="D255" i="3" s="1"/>
  <c r="E252" i="3"/>
  <c r="D253" i="3"/>
  <c r="E246" i="3"/>
  <c r="E249" i="3"/>
  <c r="D249" i="3"/>
  <c r="D248" i="3" s="1"/>
  <c r="D246" i="3"/>
  <c r="E242" i="3"/>
  <c r="D242" i="3"/>
  <c r="D241" i="3" s="1"/>
  <c r="D240" i="3" s="1"/>
  <c r="D239" i="3" s="1"/>
  <c r="E151" i="3"/>
  <c r="F151" i="3" s="1"/>
  <c r="D151" i="3"/>
  <c r="D150" i="3" s="1"/>
  <c r="E237" i="3"/>
  <c r="E234" i="3"/>
  <c r="D234" i="3"/>
  <c r="D233" i="3" s="1"/>
  <c r="E228" i="3"/>
  <c r="D228" i="3"/>
  <c r="D227" i="3" s="1"/>
  <c r="D226" i="3" s="1"/>
  <c r="E224" i="3"/>
  <c r="D224" i="3"/>
  <c r="D223" i="3" s="1"/>
  <c r="D222" i="3" s="1"/>
  <c r="E220" i="3"/>
  <c r="D220" i="3"/>
  <c r="D219" i="3" s="1"/>
  <c r="D218" i="3" s="1"/>
  <c r="E214" i="3"/>
  <c r="D214" i="3"/>
  <c r="D213" i="3" s="1"/>
  <c r="D212" i="3" s="1"/>
  <c r="D211" i="3" s="1"/>
  <c r="E209" i="3"/>
  <c r="D209" i="3"/>
  <c r="D208" i="3" s="1"/>
  <c r="D207" i="3" s="1"/>
  <c r="D205" i="3"/>
  <c r="D204" i="3" s="1"/>
  <c r="D203" i="3" s="1"/>
  <c r="E205" i="3"/>
  <c r="E201" i="3"/>
  <c r="D201" i="3"/>
  <c r="D200" i="3" s="1"/>
  <c r="E198" i="3"/>
  <c r="D198" i="3"/>
  <c r="D197" i="3" s="1"/>
  <c r="E192" i="3"/>
  <c r="E188" i="3"/>
  <c r="D192" i="3"/>
  <c r="D191" i="3" s="1"/>
  <c r="D188" i="3"/>
  <c r="D187" i="3" s="1"/>
  <c r="E183" i="3"/>
  <c r="D183" i="3"/>
  <c r="D182" i="3" s="1"/>
  <c r="D181" i="3" s="1"/>
  <c r="E178" i="3"/>
  <c r="F178" i="3" s="1"/>
  <c r="E176" i="3"/>
  <c r="D178" i="3"/>
  <c r="D176" i="3"/>
  <c r="E172" i="3"/>
  <c r="D172" i="3"/>
  <c r="D171" i="3" s="1"/>
  <c r="E169" i="3"/>
  <c r="D169" i="3"/>
  <c r="D168" i="3" s="1"/>
  <c r="E166" i="3"/>
  <c r="E165" i="3" s="1"/>
  <c r="E163" i="3"/>
  <c r="E162" i="3" s="1"/>
  <c r="D166" i="3"/>
  <c r="D165" i="3" s="1"/>
  <c r="D163" i="3"/>
  <c r="D162" i="3" s="1"/>
  <c r="E159" i="3"/>
  <c r="D159" i="3"/>
  <c r="D157" i="3"/>
  <c r="E155" i="3"/>
  <c r="F155" i="3" s="1"/>
  <c r="E153" i="3"/>
  <c r="D155" i="3"/>
  <c r="D154" i="3" s="1"/>
  <c r="E149" i="3"/>
  <c r="E142" i="3"/>
  <c r="E140" i="3"/>
  <c r="F140" i="3" s="1"/>
  <c r="D142" i="3"/>
  <c r="D140" i="3"/>
  <c r="E137" i="3"/>
  <c r="E136" i="3" s="1"/>
  <c r="E133" i="3"/>
  <c r="E132" i="3" s="1"/>
  <c r="D137" i="3"/>
  <c r="D136" i="3" s="1"/>
  <c r="D133" i="3"/>
  <c r="D132" i="3" s="1"/>
  <c r="E127" i="3"/>
  <c r="E126" i="3" s="1"/>
  <c r="E125" i="3" s="1"/>
  <c r="D127" i="3"/>
  <c r="D126" i="3" s="1"/>
  <c r="D125" i="3" s="1"/>
  <c r="E122" i="3"/>
  <c r="D122" i="3"/>
  <c r="D121" i="3" s="1"/>
  <c r="D120" i="3" s="1"/>
  <c r="D119" i="3" s="1"/>
  <c r="E116" i="3"/>
  <c r="E113" i="3"/>
  <c r="E112" i="3" s="1"/>
  <c r="D117" i="3"/>
  <c r="D113" i="3"/>
  <c r="D112" i="3" s="1"/>
  <c r="E108" i="3"/>
  <c r="E107" i="3" s="1"/>
  <c r="D108" i="3"/>
  <c r="D107" i="3" s="1"/>
  <c r="E99" i="3"/>
  <c r="E98" i="3" s="1"/>
  <c r="E103" i="3"/>
  <c r="D103" i="3"/>
  <c r="D102" i="3" s="1"/>
  <c r="D99" i="3"/>
  <c r="D98" i="3" s="1"/>
  <c r="E94" i="3"/>
  <c r="E93" i="3" s="1"/>
  <c r="D94" i="3"/>
  <c r="D93" i="3" s="1"/>
  <c r="E90" i="3"/>
  <c r="E89" i="3" s="1"/>
  <c r="D90" i="3"/>
  <c r="D89" i="3" s="1"/>
  <c r="E86" i="3"/>
  <c r="E84" i="3"/>
  <c r="E80" i="3"/>
  <c r="D86" i="3"/>
  <c r="D84" i="3"/>
  <c r="D83" i="3" s="1"/>
  <c r="D80" i="3"/>
  <c r="D79" i="3" s="1"/>
  <c r="E75" i="3"/>
  <c r="E74" i="3" s="1"/>
  <c r="E70" i="3"/>
  <c r="E69" i="3" s="1"/>
  <c r="D75" i="3"/>
  <c r="D74" i="3" s="1"/>
  <c r="D70" i="3"/>
  <c r="D69" i="3" s="1"/>
  <c r="E65" i="3"/>
  <c r="E64" i="3" s="1"/>
  <c r="E60" i="3"/>
  <c r="E59" i="3" s="1"/>
  <c r="D65" i="3"/>
  <c r="D64" i="3" s="1"/>
  <c r="D60" i="3"/>
  <c r="D59" i="3" s="1"/>
  <c r="E54" i="3"/>
  <c r="E53" i="3" s="1"/>
  <c r="D54" i="3"/>
  <c r="D53" i="3" s="1"/>
  <c r="E50" i="3"/>
  <c r="E49" i="3" s="1"/>
  <c r="D50" i="3"/>
  <c r="D49" i="3" s="1"/>
  <c r="E44" i="3"/>
  <c r="E43" i="3" s="1"/>
  <c r="E42" i="3" s="1"/>
  <c r="D44" i="3"/>
  <c r="D43" i="3" s="1"/>
  <c r="D42" i="3" s="1"/>
  <c r="E38" i="3"/>
  <c r="E37" i="3" s="1"/>
  <c r="E36" i="3" s="1"/>
  <c r="D38" i="3"/>
  <c r="D37" i="3" s="1"/>
  <c r="D36" i="3" s="1"/>
  <c r="E31" i="3"/>
  <c r="E30" i="3" s="1"/>
  <c r="E29" i="3" s="1"/>
  <c r="D31" i="3"/>
  <c r="D30" i="3" s="1"/>
  <c r="D29" i="3" s="1"/>
  <c r="D25" i="3"/>
  <c r="F25" i="3" s="1"/>
  <c r="E21" i="3"/>
  <c r="D21" i="3"/>
  <c r="E16" i="3"/>
  <c r="E14" i="3" s="1"/>
  <c r="E13" i="3" s="1"/>
  <c r="D16" i="3"/>
  <c r="D14" i="3" s="1"/>
  <c r="D13" i="3" s="1"/>
  <c r="E251" i="3" l="1"/>
  <c r="E329" i="3"/>
  <c r="F330" i="3"/>
  <c r="E79" i="3"/>
  <c r="F79" i="3" s="1"/>
  <c r="F80" i="3"/>
  <c r="F116" i="3"/>
  <c r="E236" i="3"/>
  <c r="E245" i="3"/>
  <c r="F246" i="3"/>
  <c r="E276" i="3"/>
  <c r="F277" i="3"/>
  <c r="E292" i="3"/>
  <c r="F292" i="3" s="1"/>
  <c r="F293" i="3"/>
  <c r="E307" i="3"/>
  <c r="F308" i="3"/>
  <c r="E325" i="3"/>
  <c r="F325" i="3" s="1"/>
  <c r="F326" i="3"/>
  <c r="E352" i="3"/>
  <c r="F353" i="3"/>
  <c r="E381" i="3"/>
  <c r="F381" i="3" s="1"/>
  <c r="F382" i="3"/>
  <c r="F606" i="3"/>
  <c r="E723" i="3"/>
  <c r="F723" i="3" s="1"/>
  <c r="F724" i="3"/>
  <c r="F948" i="3"/>
  <c r="E947" i="3"/>
  <c r="E313" i="3"/>
  <c r="F314" i="3"/>
  <c r="E881" i="3"/>
  <c r="F881" i="3" s="1"/>
  <c r="F890" i="3"/>
  <c r="E83" i="3"/>
  <c r="F83" i="3" s="1"/>
  <c r="F84" i="3"/>
  <c r="E102" i="3"/>
  <c r="F102" i="3" s="1"/>
  <c r="F103" i="3"/>
  <c r="E168" i="3"/>
  <c r="F168" i="3" s="1"/>
  <c r="F169" i="3"/>
  <c r="E182" i="3"/>
  <c r="F183" i="3"/>
  <c r="E200" i="3"/>
  <c r="F200" i="3" s="1"/>
  <c r="F201" i="3"/>
  <c r="E219" i="3"/>
  <c r="F220" i="3"/>
  <c r="D149" i="3"/>
  <c r="F150" i="3"/>
  <c r="D252" i="3"/>
  <c r="D251" i="3" s="1"/>
  <c r="F253" i="3"/>
  <c r="E384" i="3"/>
  <c r="F384" i="3" s="1"/>
  <c r="F385" i="3"/>
  <c r="E625" i="3"/>
  <c r="F625" i="3" s="1"/>
  <c r="F630" i="3"/>
  <c r="F616" i="3"/>
  <c r="F635" i="3"/>
  <c r="E767" i="3"/>
  <c r="F767" i="3" s="1"/>
  <c r="F771" i="3"/>
  <c r="E356" i="3"/>
  <c r="F357" i="3"/>
  <c r="E171" i="3"/>
  <c r="F171" i="3" s="1"/>
  <c r="F172" i="3"/>
  <c r="E296" i="3"/>
  <c r="F296" i="3" s="1"/>
  <c r="F297" i="3"/>
  <c r="F493" i="3"/>
  <c r="E572" i="3"/>
  <c r="F572" i="3" s="1"/>
  <c r="F580" i="3"/>
  <c r="E507" i="3"/>
  <c r="F507" i="3" s="1"/>
  <c r="F511" i="3"/>
  <c r="E867" i="3"/>
  <c r="F867" i="3" s="1"/>
  <c r="F868" i="3"/>
  <c r="F1011" i="3"/>
  <c r="E1010" i="3"/>
  <c r="E456" i="3"/>
  <c r="F456" i="3" s="1"/>
  <c r="F457" i="3"/>
  <c r="E158" i="3"/>
  <c r="F159" i="3"/>
  <c r="E223" i="3"/>
  <c r="F224" i="3"/>
  <c r="E124" i="3"/>
  <c r="F142" i="3"/>
  <c r="E187" i="3"/>
  <c r="F187" i="3" s="1"/>
  <c r="F188" i="3"/>
  <c r="E241" i="3"/>
  <c r="F242" i="3"/>
  <c r="E256" i="3"/>
  <c r="F257" i="3"/>
  <c r="E270" i="3"/>
  <c r="F270" i="3" s="1"/>
  <c r="F271" i="3"/>
  <c r="E284" i="3"/>
  <c r="F284" i="3" s="1"/>
  <c r="F285" i="3"/>
  <c r="E299" i="3"/>
  <c r="F299" i="3" s="1"/>
  <c r="F300" i="3"/>
  <c r="E317" i="3"/>
  <c r="F318" i="3"/>
  <c r="E377" i="3"/>
  <c r="F378" i="3"/>
  <c r="E391" i="3"/>
  <c r="F392" i="3"/>
  <c r="F470" i="3"/>
  <c r="E907" i="3"/>
  <c r="F907" i="3" s="1"/>
  <c r="F908" i="3"/>
  <c r="E1018" i="3"/>
  <c r="F1019" i="3"/>
  <c r="E929" i="3"/>
  <c r="E431" i="3"/>
  <c r="F432" i="3"/>
  <c r="E903" i="3"/>
  <c r="F904" i="3"/>
  <c r="E121" i="3"/>
  <c r="F122" i="3"/>
  <c r="E204" i="3"/>
  <c r="F205" i="3"/>
  <c r="E280" i="3"/>
  <c r="F280" i="3" s="1"/>
  <c r="F281" i="3"/>
  <c r="E373" i="3"/>
  <c r="F374" i="3"/>
  <c r="F149" i="3"/>
  <c r="E191" i="3"/>
  <c r="F191" i="3" s="1"/>
  <c r="F192" i="3"/>
  <c r="E208" i="3"/>
  <c r="F209" i="3"/>
  <c r="E227" i="3"/>
  <c r="F228" i="3"/>
  <c r="E333" i="3"/>
  <c r="F333" i="3" s="1"/>
  <c r="F334" i="3"/>
  <c r="E345" i="3"/>
  <c r="F345" i="3" s="1"/>
  <c r="F346" i="3"/>
  <c r="E479" i="3"/>
  <c r="F479" i="3" s="1"/>
  <c r="F488" i="3"/>
  <c r="F441" i="3"/>
  <c r="F643" i="3"/>
  <c r="F808" i="3"/>
  <c r="E715" i="3"/>
  <c r="F715" i="3" s="1"/>
  <c r="F716" i="3"/>
  <c r="E983" i="3"/>
  <c r="F983" i="3" s="1"/>
  <c r="F988" i="3"/>
  <c r="E886" i="3"/>
  <c r="F886" i="3" s="1"/>
  <c r="F887" i="3"/>
  <c r="F853" i="3"/>
  <c r="E516" i="3"/>
  <c r="F516" i="3" s="1"/>
  <c r="F517" i="3"/>
  <c r="E387" i="3"/>
  <c r="F387" i="3" s="1"/>
  <c r="F388" i="3"/>
  <c r="D116" i="3"/>
  <c r="D106" i="3" s="1"/>
  <c r="F117" i="3"/>
  <c r="D153" i="3"/>
  <c r="F153" i="3" s="1"/>
  <c r="F154" i="3"/>
  <c r="F176" i="3"/>
  <c r="F264" i="3"/>
  <c r="E303" i="3"/>
  <c r="F304" i="3"/>
  <c r="E321" i="3"/>
  <c r="F322" i="3"/>
  <c r="E336" i="3"/>
  <c r="F336" i="3" s="1"/>
  <c r="F337" i="3"/>
  <c r="E348" i="3"/>
  <c r="F348" i="3" s="1"/>
  <c r="F349" i="3"/>
  <c r="E361" i="3"/>
  <c r="F361" i="3" s="1"/>
  <c r="F362" i="3"/>
  <c r="E396" i="3"/>
  <c r="F397" i="3"/>
  <c r="F602" i="3"/>
  <c r="F653" i="3"/>
  <c r="E836" i="3"/>
  <c r="F836" i="3" s="1"/>
  <c r="F837" i="3"/>
  <c r="E435" i="3"/>
  <c r="F435" i="3" s="1"/>
  <c r="F436" i="3"/>
  <c r="F756" i="3"/>
  <c r="E964" i="3"/>
  <c r="F964" i="3" s="1"/>
  <c r="F965" i="3"/>
  <c r="E267" i="3"/>
  <c r="F267" i="3" s="1"/>
  <c r="F268" i="3"/>
  <c r="E341" i="3"/>
  <c r="F341" i="3" s="1"/>
  <c r="F342" i="3"/>
  <c r="E197" i="3"/>
  <c r="F197" i="3" s="1"/>
  <c r="F198" i="3"/>
  <c r="E213" i="3"/>
  <c r="F214" i="3"/>
  <c r="E233" i="3"/>
  <c r="F233" i="3" s="1"/>
  <c r="F234" i="3"/>
  <c r="E248" i="3"/>
  <c r="F248" i="3" s="1"/>
  <c r="F249" i="3"/>
  <c r="E289" i="3"/>
  <c r="F289" i="3" s="1"/>
  <c r="F290" i="3"/>
  <c r="F366" i="3"/>
  <c r="F402" i="3"/>
  <c r="E585" i="3"/>
  <c r="F585" i="3" s="1"/>
  <c r="F594" i="3"/>
  <c r="F788" i="3"/>
  <c r="F620" i="3"/>
  <c r="F876" i="3"/>
  <c r="D261" i="3"/>
  <c r="F262" i="3"/>
  <c r="E807" i="3"/>
  <c r="E714" i="3"/>
  <c r="D714" i="3"/>
  <c r="D642" i="3"/>
  <c r="E642" i="3"/>
  <c r="F642" i="3" s="1"/>
  <c r="D534" i="3"/>
  <c r="D440" i="3"/>
  <c r="D365" i="3"/>
  <c r="D360" i="3" s="1"/>
  <c r="D332" i="3"/>
  <c r="D344" i="3"/>
  <c r="D311" i="3"/>
  <c r="D380" i="3"/>
  <c r="D245" i="3"/>
  <c r="D266" i="3"/>
  <c r="E380" i="3"/>
  <c r="F380" i="3" s="1"/>
  <c r="E365" i="3"/>
  <c r="E295" i="3"/>
  <c r="F295" i="3" s="1"/>
  <c r="D295" i="3"/>
  <c r="D216" i="3"/>
  <c r="E288" i="3"/>
  <c r="D288" i="3"/>
  <c r="D287" i="3" s="1"/>
  <c r="D279" i="3"/>
  <c r="E97" i="3"/>
  <c r="E78" i="3"/>
  <c r="D186" i="3"/>
  <c r="D161" i="3"/>
  <c r="E232" i="3"/>
  <c r="D217" i="3"/>
  <c r="D196" i="3"/>
  <c r="E175" i="3"/>
  <c r="D175" i="3"/>
  <c r="D174" i="3" s="1"/>
  <c r="E161" i="3"/>
  <c r="E131" i="3"/>
  <c r="D131" i="3"/>
  <c r="D124" i="3" s="1"/>
  <c r="E106" i="3"/>
  <c r="D97" i="3"/>
  <c r="D88" i="3"/>
  <c r="E88" i="3"/>
  <c r="D78" i="3"/>
  <c r="E68" i="3"/>
  <c r="D68" i="3"/>
  <c r="E58" i="3"/>
  <c r="D58" i="3"/>
  <c r="E48" i="3"/>
  <c r="D48" i="3"/>
  <c r="E20" i="3"/>
  <c r="E19" i="3" s="1"/>
  <c r="D20" i="3"/>
  <c r="D19" i="3" s="1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3" i="4"/>
  <c r="F32" i="4"/>
  <c r="F31" i="4"/>
  <c r="F30" i="4"/>
  <c r="F29" i="4"/>
  <c r="F28" i="4"/>
  <c r="F27" i="4"/>
  <c r="F26" i="4"/>
  <c r="F25" i="4"/>
  <c r="F22" i="4"/>
  <c r="F21" i="4"/>
  <c r="F20" i="4"/>
  <c r="F19" i="4"/>
  <c r="F18" i="4"/>
  <c r="F17" i="4"/>
  <c r="F16" i="4"/>
  <c r="F15" i="4"/>
  <c r="F14" i="4"/>
  <c r="F13" i="4"/>
  <c r="F11" i="4"/>
  <c r="F10" i="4"/>
  <c r="F8" i="4"/>
  <c r="F7" i="4"/>
  <c r="F6" i="4"/>
  <c r="E64" i="4"/>
  <c r="D64" i="4"/>
  <c r="E231" i="3" l="1"/>
  <c r="F714" i="3"/>
  <c r="F1010" i="3"/>
  <c r="E1009" i="3"/>
  <c r="F1009" i="3" s="1"/>
  <c r="F431" i="3"/>
  <c r="E430" i="3"/>
  <c r="D244" i="3"/>
  <c r="D439" i="3"/>
  <c r="F1018" i="3"/>
  <c r="E1014" i="3"/>
  <c r="D148" i="3"/>
  <c r="E312" i="3"/>
  <c r="F313" i="3"/>
  <c r="E806" i="3"/>
  <c r="F806" i="3" s="1"/>
  <c r="F807" i="3"/>
  <c r="E203" i="3"/>
  <c r="F203" i="3" s="1"/>
  <c r="F204" i="3"/>
  <c r="E376" i="3"/>
  <c r="F376" i="3" s="1"/>
  <c r="F377" i="3"/>
  <c r="E186" i="3"/>
  <c r="F186" i="3" s="1"/>
  <c r="E266" i="3"/>
  <c r="F266" i="3" s="1"/>
  <c r="E212" i="3"/>
  <c r="F213" i="3"/>
  <c r="E120" i="3"/>
  <c r="F121" i="3"/>
  <c r="E316" i="3"/>
  <c r="F316" i="3" s="1"/>
  <c r="F317" i="3"/>
  <c r="E255" i="3"/>
  <c r="F256" i="3"/>
  <c r="E222" i="3"/>
  <c r="F222" i="3" s="1"/>
  <c r="F223" i="3"/>
  <c r="F947" i="3"/>
  <c r="E946" i="3"/>
  <c r="E351" i="3"/>
  <c r="F351" i="3" s="1"/>
  <c r="F352" i="3"/>
  <c r="E275" i="3"/>
  <c r="F275" i="3" s="1"/>
  <c r="F276" i="3"/>
  <c r="E306" i="3"/>
  <c r="F306" i="3" s="1"/>
  <c r="F307" i="3"/>
  <c r="F929" i="3"/>
  <c r="E919" i="3"/>
  <c r="F919" i="3" s="1"/>
  <c r="E181" i="3"/>
  <c r="F181" i="3" s="1"/>
  <c r="F182" i="3"/>
  <c r="E332" i="3"/>
  <c r="F332" i="3" s="1"/>
  <c r="E196" i="3"/>
  <c r="F196" i="3" s="1"/>
  <c r="E534" i="3"/>
  <c r="F534" i="3" s="1"/>
  <c r="E440" i="3"/>
  <c r="F440" i="3" s="1"/>
  <c r="E218" i="3"/>
  <c r="F219" i="3"/>
  <c r="E328" i="3"/>
  <c r="F328" i="3" s="1"/>
  <c r="F329" i="3"/>
  <c r="E302" i="3"/>
  <c r="F302" i="3" s="1"/>
  <c r="F303" i="3"/>
  <c r="E207" i="3"/>
  <c r="F207" i="3" s="1"/>
  <c r="F208" i="3"/>
  <c r="E287" i="3"/>
  <c r="F287" i="3" s="1"/>
  <c r="F288" i="3"/>
  <c r="E174" i="3"/>
  <c r="F174" i="3" s="1"/>
  <c r="F175" i="3"/>
  <c r="E344" i="3"/>
  <c r="F344" i="3" s="1"/>
  <c r="E395" i="3"/>
  <c r="F395" i="3" s="1"/>
  <c r="F396" i="3"/>
  <c r="E372" i="3"/>
  <c r="F372" i="3" s="1"/>
  <c r="F373" i="3"/>
  <c r="E240" i="3"/>
  <c r="F241" i="3"/>
  <c r="E157" i="3"/>
  <c r="F157" i="3" s="1"/>
  <c r="F158" i="3"/>
  <c r="F245" i="3"/>
  <c r="F252" i="3"/>
  <c r="E390" i="3"/>
  <c r="F390" i="3" s="1"/>
  <c r="F391" i="3"/>
  <c r="E320" i="3"/>
  <c r="F320" i="3" s="1"/>
  <c r="F321" i="3"/>
  <c r="E226" i="3"/>
  <c r="F226" i="3" s="1"/>
  <c r="F227" i="3"/>
  <c r="F903" i="3"/>
  <c r="E902" i="3"/>
  <c r="F902" i="3" s="1"/>
  <c r="E279" i="3"/>
  <c r="F279" i="3" s="1"/>
  <c r="E360" i="3"/>
  <c r="F360" i="3" s="1"/>
  <c r="F365" i="3"/>
  <c r="E355" i="3"/>
  <c r="F355" i="3" s="1"/>
  <c r="F356" i="3"/>
  <c r="F251" i="3"/>
  <c r="D260" i="3"/>
  <c r="F260" i="3" s="1"/>
  <c r="F261" i="3"/>
  <c r="D324" i="3"/>
  <c r="D310" i="3" s="1"/>
  <c r="E324" i="3"/>
  <c r="F324" i="3" s="1"/>
  <c r="E148" i="3"/>
  <c r="D41" i="3"/>
  <c r="D12" i="3" s="1"/>
  <c r="F88" i="3"/>
  <c r="E41" i="3"/>
  <c r="F64" i="4"/>
  <c r="F5" i="4"/>
  <c r="E259" i="3" l="1"/>
  <c r="E239" i="3"/>
  <c r="F239" i="3" s="1"/>
  <c r="F240" i="3"/>
  <c r="F255" i="3"/>
  <c r="E244" i="3"/>
  <c r="F244" i="3" s="1"/>
  <c r="F312" i="3"/>
  <c r="E311" i="3"/>
  <c r="F218" i="3"/>
  <c r="E217" i="3"/>
  <c r="F217" i="3" s="1"/>
  <c r="E216" i="3"/>
  <c r="F216" i="3" s="1"/>
  <c r="E945" i="3"/>
  <c r="F945" i="3" s="1"/>
  <c r="F946" i="3"/>
  <c r="E439" i="3"/>
  <c r="F439" i="3" s="1"/>
  <c r="E119" i="3"/>
  <c r="F119" i="3" s="1"/>
  <c r="F120" i="3"/>
  <c r="E875" i="3"/>
  <c r="F875" i="3" s="1"/>
  <c r="E1008" i="3"/>
  <c r="F1008" i="3" s="1"/>
  <c r="F1014" i="3"/>
  <c r="E211" i="3"/>
  <c r="F211" i="3" s="1"/>
  <c r="F212" i="3"/>
  <c r="E429" i="3"/>
  <c r="F429" i="3" s="1"/>
  <c r="F430" i="3"/>
  <c r="D259" i="3"/>
  <c r="F167" i="3"/>
  <c r="F166" i="3"/>
  <c r="F165" i="3"/>
  <c r="F164" i="3"/>
  <c r="F163" i="3"/>
  <c r="F162" i="3"/>
  <c r="F161" i="3"/>
  <c r="F148" i="3"/>
  <c r="F139" i="3"/>
  <c r="F138" i="3"/>
  <c r="F137" i="3"/>
  <c r="F136" i="3"/>
  <c r="F135" i="3"/>
  <c r="F134" i="3"/>
  <c r="F133" i="3"/>
  <c r="F132" i="3"/>
  <c r="F131" i="3"/>
  <c r="F130" i="3"/>
  <c r="F129" i="3"/>
  <c r="F128" i="3"/>
  <c r="F127" i="3"/>
  <c r="F126" i="3"/>
  <c r="F125" i="3"/>
  <c r="F124" i="3"/>
  <c r="F115" i="3"/>
  <c r="F114" i="3"/>
  <c r="F113" i="3"/>
  <c r="F112" i="3"/>
  <c r="F111" i="3"/>
  <c r="F110" i="3"/>
  <c r="F109" i="3"/>
  <c r="F108" i="3"/>
  <c r="F107" i="3"/>
  <c r="F106" i="3"/>
  <c r="F101" i="3"/>
  <c r="F100" i="3"/>
  <c r="F99" i="3"/>
  <c r="F98" i="3"/>
  <c r="F97" i="3"/>
  <c r="F95" i="3"/>
  <c r="F94" i="3"/>
  <c r="F93" i="3"/>
  <c r="F92" i="3"/>
  <c r="F91" i="3"/>
  <c r="F90" i="3"/>
  <c r="F89" i="3"/>
  <c r="F87" i="3"/>
  <c r="F86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4" i="3"/>
  <c r="F23" i="3"/>
  <c r="F22" i="3"/>
  <c r="F21" i="3"/>
  <c r="F20" i="3"/>
  <c r="F19" i="3"/>
  <c r="F18" i="3"/>
  <c r="F17" i="3"/>
  <c r="F16" i="3"/>
  <c r="F15" i="3"/>
  <c r="F14" i="3"/>
  <c r="F13" i="3"/>
  <c r="E12" i="3" l="1"/>
  <c r="F311" i="3"/>
  <c r="E310" i="3"/>
  <c r="F310" i="3" s="1"/>
  <c r="E230" i="3"/>
  <c r="F259" i="3"/>
  <c r="D237" i="3"/>
  <c r="D236" i="3" l="1"/>
  <c r="F236" i="3" s="1"/>
  <c r="F237" i="3"/>
  <c r="E10" i="3"/>
  <c r="F12" i="3"/>
  <c r="D232" i="3"/>
  <c r="F232" i="3" s="1"/>
  <c r="D231" i="3" l="1"/>
  <c r="F231" i="3" l="1"/>
  <c r="D230" i="3"/>
  <c r="F230" i="3" l="1"/>
  <c r="D10" i="3"/>
  <c r="F10" i="3" s="1"/>
</calcChain>
</file>

<file path=xl/sharedStrings.xml><?xml version="1.0" encoding="utf-8"?>
<sst xmlns="http://schemas.openxmlformats.org/spreadsheetml/2006/main" count="3117" uniqueCount="1343">
  <si>
    <t xml:space="preserve"> Наименование показателя</t>
  </si>
  <si>
    <t>Утвержденные бюджетные назначения</t>
  </si>
  <si>
    <t>Исполнено</t>
  </si>
  <si>
    <t>4</t>
  </si>
  <si>
    <t>5</t>
  </si>
  <si>
    <t>6</t>
  </si>
  <si>
    <t>x</t>
  </si>
  <si>
    <t>в том числе:</t>
  </si>
  <si>
    <t xml:space="preserve">  Иные межбюджетные трансферты</t>
  </si>
  <si>
    <t>Код расхода по бюджетной классификации</t>
  </si>
  <si>
    <t>Расходы бюджета - всего</t>
  </si>
  <si>
    <t xml:space="preserve">  ОБЩЕГОСУДАРСТВЕННЫЕ ВОПРОСЫ</t>
  </si>
  <si>
    <t xml:space="preserve">  Функционирование высшего должностного лица субъекта Российской Федерации и муниципального образования</t>
  </si>
  <si>
    <t xml:space="preserve">  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</si>
  <si>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</si>
  <si>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Расходы на выплаты персоналу государственных (муниципальных) органов</t>
  </si>
  <si>
    <t xml:space="preserve">  Фонд оплаты труда государственных (муниципальных) органов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</si>
  <si>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</si>
  <si>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</si>
  <si>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Закупка товаров, работ и услуг для обеспечения государственных (муниципальных) нужд</t>
  </si>
  <si>
    <t xml:space="preserve">  Иные закупки товаров, работ и услуг для обеспечения государственных (муниципальных) нужд</t>
  </si>
  <si>
    <t xml:space="preserve">  Закупка товаров, работ, услуг в сфере информационно-коммуникационных технологий</t>
  </si>
  <si>
    <t xml:space="preserve">  Прочая закупка товаров, работ и услуг</t>
  </si>
  <si>
    <t xml:space="preserve">  Иные бюджетные ассигнования</t>
  </si>
  <si>
    <t xml:space="preserve">  Уплата налогов, сборов и иных платежей</t>
  </si>
  <si>
    <t xml:space="preserve">  Уплата прочих налогов, сборов</t>
  </si>
  <si>
    <t xml:space="preserve">  Иные выплаты персоналу государственных (муниципальных) органов, за исключением фонда оплаты труда</t>
  </si>
  <si>
    <t xml:space="preserve">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</si>
  <si>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Председатель законодательного (представительного) органа государственной власти субъекта Российской Федерации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</si>
  <si>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</si>
  <si>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Уплата налога на имущество организаций и земельного налога</t>
  </si>
  <si>
    <t xml:space="preserve">  Уплата иных платежей</t>
  </si>
  <si>
    <t xml:space="preserve">  Межбюджетные трансферты</t>
  </si>
  <si>
    <t xml:space="preserve">  Субвенции</t>
  </si>
  <si>
    <t xml:space="preserve">  Субвенции на осуществление уведомительной регистрации коллективных договоров, территориальных соглашений и территориальных отраслевых (межотраслевых) соглашений</t>
  </si>
  <si>
    <t xml:space="preserve">  Судебная система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</si>
  <si>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</si>
  <si>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</si>
  <si>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</si>
  <si>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 xml:space="preserve">  Специальные расходы</t>
  </si>
  <si>
    <t xml:space="preserve">  Резервные фонды</t>
  </si>
  <si>
    <t xml:space="preserve">  Резервные средства</t>
  </si>
  <si>
    <t xml:space="preserve">  Другие общегосударственные вопросы</t>
  </si>
  <si>
    <t xml:space="preserve">  Предоставление субсидий бюджетным, автономным учреждениям и иным некоммерческим организациям</t>
  </si>
  <si>
    <t xml:space="preserve">  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</si>
  <si>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  Субсидии (гранты в форме субсидий), не подлежащие казначейскому сопровождению</t>
  </si>
  <si>
    <t xml:space="preserve">  Гранты иным некоммерческим организациям</t>
  </si>
  <si>
    <t xml:space="preserve">  Социальное обеспечение и иные выплаты населению</t>
  </si>
  <si>
    <t xml:space="preserve">  Социальные выплаты гражданам, кроме публичных нормативных социальных выплат</t>
  </si>
  <si>
    <t xml:space="preserve">  Пособия, компенсации и иные социальные выплаты гражданам, кроме публичных нормативных обязательств</t>
  </si>
  <si>
    <t xml:space="preserve">  Исполнение судебных актов</t>
  </si>
  <si>
    <t xml:space="preserve">  Исполнение судебных актов Российской Федерации и мировых соглашений по возмещению причиненного вреда</t>
  </si>
  <si>
    <t xml:space="preserve">  Расходы на выплаты персоналу казенных учреждений</t>
  </si>
  <si>
    <t xml:space="preserve">  Фонд оплаты труда учреждений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</si>
  <si>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</si>
  <si>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Субсидия на реализацию мероприятий по обеспеченности сбалансированности местных бюджетов в рамках гос.программы НСО «Управление гос.финансами в НСО на 2014-2019 годы»</t>
  </si>
  <si>
    <t xml:space="preserve">  НАЦИОНАЛЬНАЯ ОБОРОНА</t>
  </si>
  <si>
    <t xml:space="preserve">  Мобилизационная и вневойсковая подготовка</t>
  </si>
  <si>
    <t xml:space="preserve">  Субвенции на осуществление первичного воинского учета на территориях, где отсутствуют военные комиссариаты</t>
  </si>
  <si>
    <t xml:space="preserve">  НАЦИОНАЛЬНАЯ БЕЗОПАСНОСТЬ И ПРАВООХРАНИТЕЛЬНАЯ ДЕЯТЕЛЬНОСТЬ</t>
  </si>
  <si>
    <t xml:space="preserve">  Защита населения и территории от чрезвычайных ситуаций природного и техногенного характера, гражданская оборона</t>
  </si>
  <si>
    <t xml:space="preserve">  НАЦИОНАЛЬНАЯ ЭКОНОМИКА</t>
  </si>
  <si>
    <t xml:space="preserve">  Общеэкономические вопросы</t>
  </si>
  <si>
    <t xml:space="preserve">  Субсидии бюджетным учреждениям</t>
  </si>
  <si>
    <t xml:space="preserve">  Субсидии бюджетным учреждениям на иные цели</t>
  </si>
  <si>
    <t xml:space="preserve">  Сельское хозяйство и рыболовство</t>
  </si>
  <si>
    <t xml:space="preserve">  Субвенции на организацию проведения мероприятий по отлову и содержанию безнадзорных животных</t>
  </si>
  <si>
    <t xml:space="preserve">  Водное хозяйство</t>
  </si>
  <si>
    <t xml:space="preserve">  Капитальные вложения в объекты государственной (муниципальной) собственности</t>
  </si>
  <si>
    <t xml:space="preserve">  Бюджетные инвестиции</t>
  </si>
  <si>
    <t xml:space="preserve">  Бюджетные инвестиции в объекты капитального строительства государственной (муниципальной) собственности</t>
  </si>
  <si>
    <t xml:space="preserve">  Субсидии</t>
  </si>
  <si>
    <t xml:space="preserve">  Консолидированные субсидии</t>
  </si>
  <si>
    <t xml:space="preserve">  Дорожное хозяйство (дорожные фонды)</t>
  </si>
  <si>
    <t xml:space="preserve">  Закупка товаров, работ, услуг в целях капитального ремонта государственного (муниципального) имущества</t>
  </si>
  <si>
    <t xml:space="preserve">  Другие вопросы в области национальной экономики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</si>
  <si>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</si>
  <si>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</si>
  <si>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ЖИЛИЩНО-КОММУНАЛЬНОЕ ХОЗЯЙСТВО</t>
  </si>
  <si>
    <t xml:space="preserve">  Жилищное хозяйство</t>
  </si>
  <si>
    <t xml:space="preserve">  Бюджетные инвестиции на приобретение объектов недвижимого имущества в государственную (муниципальную) собственность</t>
  </si>
  <si>
    <t xml:space="preserve">  Коммунальное хозяйство</t>
  </si>
  <si>
    <t xml:space="preserve">  Благоустройство</t>
  </si>
  <si>
    <t xml:space="preserve">  ОХРАНА ОКРУЖАЮЩЕЙ СРЕДЫ</t>
  </si>
  <si>
    <t xml:space="preserve">  Другие вопросы в области охраны окружающей среды</t>
  </si>
  <si>
    <t xml:space="preserve">  ОБРАЗОВАНИЕ</t>
  </si>
  <si>
    <t xml:space="preserve">  Дошкольное образование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</si>
  <si>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</si>
  <si>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Субсидии автономным учреждениям</t>
  </si>
  <si>
    <t xml:space="preserve">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</si>
  <si>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Иные выплаты персоналу учреждений, за исключением фонда оплаты труда</t>
  </si>
  <si>
    <t xml:space="preserve">  Субсидии автономным учреждениям на иные цели</t>
  </si>
  <si>
    <t xml:space="preserve">  Общее образование</t>
  </si>
  <si>
    <t xml:space="preserve">  Дополнительное образование детей</t>
  </si>
  <si>
    <t xml:space="preserve">  Иные выплаты, за исключением фонда оплаты труда учреждений, лицам, привлекаемым согласно законодательству для выполнения отдельных полномочий</t>
  </si>
  <si>
    <t xml:space="preserve">  Молодежная политика</t>
  </si>
  <si>
    <t xml:space="preserve">  Другие вопросы в области образования</t>
  </si>
  <si>
    <t xml:space="preserve">  Премии и гранты</t>
  </si>
  <si>
    <t xml:space="preserve">  Резервный фонд Правительства Новосибирской области</t>
  </si>
  <si>
    <t xml:space="preserve">  КУЛЬТУРА, КИНЕМАТОГРАФИЯ</t>
  </si>
  <si>
    <t xml:space="preserve">  Культура</t>
  </si>
  <si>
    <t xml:space="preserve">  СОЦИАЛЬНАЯ ПОЛИТИКА</t>
  </si>
  <si>
    <t xml:space="preserve">  Пенсионное обеспечение</t>
  </si>
  <si>
    <t xml:space="preserve">  Публичные нормативные социальные выплаты гражданам</t>
  </si>
  <si>
    <t xml:space="preserve">  Иные пенсии, социальные доплаты к пенсиям</t>
  </si>
  <si>
    <t xml:space="preserve">  Социальное обслуживание населения</t>
  </si>
  <si>
    <t xml:space="preserve">  Социальное обеспечение населения</t>
  </si>
  <si>
    <t xml:space="preserve">  Субсидии гражданам на приобретение жилья</t>
  </si>
  <si>
    <t xml:space="preserve">  Охрана семьи и детства</t>
  </si>
  <si>
    <t xml:space="preserve">  Другие вопросы в области социальной политики</t>
  </si>
  <si>
    <t xml:space="preserve">  ФИЗИЧЕСКАЯ КУЛЬТУРА И СПОРТ</t>
  </si>
  <si>
    <t xml:space="preserve">  Массовый спорт</t>
  </si>
  <si>
    <t xml:space="preserve">  СРЕДСТВА МАССОВОЙ ИНФОРМАЦИИ</t>
  </si>
  <si>
    <t xml:space="preserve">  Периодическая печать и издательства</t>
  </si>
  <si>
    <t xml:space="preserve">  МЕЖБЮДЖЕТНЫЕ ТРАНСФЕРТЫ ОБЩЕГО ХАРАКТЕРА БЮДЖЕТАМ БЮДЖЕТНОЙ СИСТЕМЫ РОССИЙСКОЙ ФЕДЕРАЦИИ</t>
  </si>
  <si>
    <t xml:space="preserve">  Дотации на выравнивание бюджетной обеспеченности субъектов Российской Федерации и муниципальных образований</t>
  </si>
  <si>
    <t xml:space="preserve">  Дотации</t>
  </si>
  <si>
    <t xml:space="preserve">  Дотации на выравнивание бюджетной обеспеченности</t>
  </si>
  <si>
    <t xml:space="preserve">  Прочие межбюджетные трансферты общего характера</t>
  </si>
  <si>
    <t>Результат исполнения бюджета (дефицит / профицит)</t>
  </si>
  <si>
    <t>450</t>
  </si>
  <si>
    <t>ГРБС</t>
  </si>
  <si>
    <t>Процент исполнения</t>
  </si>
  <si>
    <t>рублей</t>
  </si>
  <si>
    <t xml:space="preserve"> 0100 00 0 00 00000 000</t>
  </si>
  <si>
    <t xml:space="preserve"> 0102 00 0 00 00000 000</t>
  </si>
  <si>
    <t xml:space="preserve"> 0102 99 0 00 00111 000</t>
  </si>
  <si>
    <t xml:space="preserve"> 0102 99 0 00 00111 100</t>
  </si>
  <si>
    <t xml:space="preserve"> 0102 99 0 00 00111 120</t>
  </si>
  <si>
    <t xml:space="preserve"> 0102 99 0 00 00111 121</t>
  </si>
  <si>
    <t xml:space="preserve"> 0102 99 0 00 00111 129</t>
  </si>
  <si>
    <t xml:space="preserve"> 0103 00 0 00 00000 000</t>
  </si>
  <si>
    <t xml:space="preserve"> 0103 99 0 00 00319 000</t>
  </si>
  <si>
    <t xml:space="preserve"> 0103 99 0 00 00319 200</t>
  </si>
  <si>
    <t xml:space="preserve"> 0103 99 0 00 00319 240</t>
  </si>
  <si>
    <t xml:space="preserve"> 0103 99 0 00 00319 242</t>
  </si>
  <si>
    <t xml:space="preserve"> 0103 99 0 00 00319 244</t>
  </si>
  <si>
    <t xml:space="preserve"> 0103 99 0 00 00319 800</t>
  </si>
  <si>
    <t xml:space="preserve"> 0103 99 0 00 00319 850</t>
  </si>
  <si>
    <t xml:space="preserve"> 0103 99 0 00 00319 852</t>
  </si>
  <si>
    <t xml:space="preserve"> 0103 99 0 00 01990 000</t>
  </si>
  <si>
    <t xml:space="preserve"> 0103 99 0 00 01990 100</t>
  </si>
  <si>
    <t xml:space="preserve"> 0103 99 0 00 01990 120</t>
  </si>
  <si>
    <t xml:space="preserve"> 0103 99 0 00 01990 121</t>
  </si>
  <si>
    <t xml:space="preserve"> 0103 99 0 00 01990 122</t>
  </si>
  <si>
    <t xml:space="preserve"> 0103 99 0 00 01990 123</t>
  </si>
  <si>
    <t xml:space="preserve"> 0103 99 0 00 01990 129</t>
  </si>
  <si>
    <t xml:space="preserve"> 0103 99 0 00 04110 000</t>
  </si>
  <si>
    <t xml:space="preserve"> 0103 99 0 00 04110 100</t>
  </si>
  <si>
    <t xml:space="preserve"> 0103 99 0 00 04110 120</t>
  </si>
  <si>
    <t xml:space="preserve"> 0103 99 0 00 04110 121</t>
  </si>
  <si>
    <t xml:space="preserve"> 0103 99 0 00 04110 129</t>
  </si>
  <si>
    <t xml:space="preserve">    Расходы на содержание высшего  должностного лица муниципального образования Новосибирского района</t>
  </si>
  <si>
    <t xml:space="preserve">    Председатель законодательного (представительного) органа местного самоуправления Новосибирского района</t>
  </si>
  <si>
    <t xml:space="preserve">  Расходы на функционирование законодательных (представительных) органов Новосибирского района</t>
  </si>
  <si>
    <t xml:space="preserve"> 0104 00 0 00 00000 000</t>
  </si>
  <si>
    <t xml:space="preserve">  Расходы на выплаты по оплате труда работников государственных (муниципальных) органов   </t>
  </si>
  <si>
    <t xml:space="preserve"> 0104 99 0 00 00611 000</t>
  </si>
  <si>
    <t xml:space="preserve"> 0104 99 0 00 00611 100</t>
  </si>
  <si>
    <t xml:space="preserve"> 0104 99 0 00 00611 120</t>
  </si>
  <si>
    <t xml:space="preserve"> 0104 99 0 00 00611 121</t>
  </si>
  <si>
    <t xml:space="preserve"> 0104 99 0 00 00611 122</t>
  </si>
  <si>
    <t>0104 99 0 00 00611 129</t>
  </si>
  <si>
    <t>0104 99 0 00 00619 000</t>
  </si>
  <si>
    <t xml:space="preserve">    Расходы на обеспечение функции государственных (муниципальных) органов</t>
  </si>
  <si>
    <t>0104 99 0 00 00619 200</t>
  </si>
  <si>
    <t xml:space="preserve"> 0104 99 0 00 00619 240</t>
  </si>
  <si>
    <t xml:space="preserve"> 0104 99 0 00 00619 242</t>
  </si>
  <si>
    <t>0104 99 0 00 00619 244</t>
  </si>
  <si>
    <t xml:space="preserve"> 0104 99 0 00 00619 800</t>
  </si>
  <si>
    <t xml:space="preserve"> 0104 99 0 00 00619 850</t>
  </si>
  <si>
    <t xml:space="preserve"> 0104 99 0 00 00619 851</t>
  </si>
  <si>
    <t xml:space="preserve"> 0104 99 0 00 00619 852</t>
  </si>
  <si>
    <t xml:space="preserve"> 0104 99 0 00 00619 853</t>
  </si>
  <si>
    <t xml:space="preserve"> 0104 99 0 00 70159 000</t>
  </si>
  <si>
    <t xml:space="preserve">   Образование и организация  деятельности комиссий по делам несовершеннолетних и защите их прав  </t>
  </si>
  <si>
    <t xml:space="preserve"> 0104 99 0 00 70159 100</t>
  </si>
  <si>
    <t xml:space="preserve"> 0104 99 0 00 70159 120</t>
  </si>
  <si>
    <t xml:space="preserve"> 0104 99 0 00 70159 121</t>
  </si>
  <si>
    <t xml:space="preserve"> 0104 99 0 00 70159 122</t>
  </si>
  <si>
    <t xml:space="preserve"> 0104 99 0 00 70159 129</t>
  </si>
  <si>
    <t xml:space="preserve"> 0104 99 0 00 70159 200</t>
  </si>
  <si>
    <t xml:space="preserve"> 0104 99 0 00 70159 240</t>
  </si>
  <si>
    <t xml:space="preserve"> 0104 99 0 00 70159 242</t>
  </si>
  <si>
    <t xml:space="preserve"> 0104 99 0 00 70159 244</t>
  </si>
  <si>
    <t xml:space="preserve"> 0104 99 0 00 70180 000</t>
  </si>
  <si>
    <t xml:space="preserve">  Обеспечение  социального обслуживания отдельных категорий граждан  </t>
  </si>
  <si>
    <t xml:space="preserve"> 0104 99 0 00 70180 100</t>
  </si>
  <si>
    <t xml:space="preserve"> 0104 99 0 00 70180 120</t>
  </si>
  <si>
    <t xml:space="preserve"> 0104 99 0 00 70180 121</t>
  </si>
  <si>
    <t xml:space="preserve"> 0104 99 0 00 70180 122</t>
  </si>
  <si>
    <t xml:space="preserve"> 0104 99 0 00 70180 129</t>
  </si>
  <si>
    <t xml:space="preserve"> 0104 99 0 00 70180 200</t>
  </si>
  <si>
    <t xml:space="preserve"> 0104 99 0 00 70180 240</t>
  </si>
  <si>
    <t xml:space="preserve"> 0104 99 0 00 70180 242</t>
  </si>
  <si>
    <t xml:space="preserve"> 0104 99 0 00 70180 244</t>
  </si>
  <si>
    <t xml:space="preserve"> 0104 99 0 00 70190 000</t>
  </si>
  <si>
    <t xml:space="preserve">  Решение вопросов в сфере административных правонарушений   </t>
  </si>
  <si>
    <t xml:space="preserve"> 0104 99 0 00 70190 100</t>
  </si>
  <si>
    <t xml:space="preserve"> 0104 99 0 00 70190 120</t>
  </si>
  <si>
    <t xml:space="preserve"> 0104 99 0 00 70190 121</t>
  </si>
  <si>
    <t xml:space="preserve"> 0104 99 0 00 70190 129</t>
  </si>
  <si>
    <t xml:space="preserve"> 0104 99 0 00 70190 200</t>
  </si>
  <si>
    <t xml:space="preserve"> 0104 99 0 00 70190 240</t>
  </si>
  <si>
    <t xml:space="preserve"> 0104 99 0 00 70190 244</t>
  </si>
  <si>
    <t xml:space="preserve"> 0104 99 0 00 70190 500</t>
  </si>
  <si>
    <t xml:space="preserve"> 0104 99 0 00 70190 530</t>
  </si>
  <si>
    <t>0104 99 0 00 70210 000</t>
  </si>
  <si>
    <t>0104 99 0 00 70210 100</t>
  </si>
  <si>
    <t xml:space="preserve"> 0104 99 0 00 70210 120</t>
  </si>
  <si>
    <t xml:space="preserve"> 0104 99 0 00 70210 121</t>
  </si>
  <si>
    <t xml:space="preserve"> 0104 99 0 00 70210 129</t>
  </si>
  <si>
    <t xml:space="preserve"> 0104 99 0 00 70210 200</t>
  </si>
  <si>
    <t xml:space="preserve"> 0104 99 0 00 70210 240</t>
  </si>
  <si>
    <t xml:space="preserve"> 0104 99 0 00 70210 242</t>
  </si>
  <si>
    <t xml:space="preserve"> 0104 99 0 00 70210 244</t>
  </si>
  <si>
    <t xml:space="preserve"> 0104 99 0 00 70230 000</t>
  </si>
  <si>
    <t xml:space="preserve">  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</si>
  <si>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 xml:space="preserve"> 0104 99 0 00 70230 100</t>
  </si>
  <si>
    <t xml:space="preserve"> 0104 99 0 00 70230 120</t>
  </si>
  <si>
    <t xml:space="preserve"> 0104 99 0 00 70230 121</t>
  </si>
  <si>
    <t xml:space="preserve"> 0104 99 0 00 70230 129</t>
  </si>
  <si>
    <t xml:space="preserve"> 0104 99 0 00 70230 200</t>
  </si>
  <si>
    <t xml:space="preserve"> 0104 99 0 00 70230 240</t>
  </si>
  <si>
    <t xml:space="preserve"> 0104 99 0 00 70230 242</t>
  </si>
  <si>
    <t xml:space="preserve"> 0104 99 0 00 70230 244</t>
  </si>
  <si>
    <t xml:space="preserve"> 0104 99 1 00 70289 000</t>
  </si>
  <si>
    <t xml:space="preserve"> 0104 99 1 00 70289 100</t>
  </si>
  <si>
    <t xml:space="preserve"> 0104 99 1 00 70289 120</t>
  </si>
  <si>
    <t xml:space="preserve"> 0104 99 1 00 70289 121</t>
  </si>
  <si>
    <t xml:space="preserve"> 0104 99 1 00 70289 122</t>
  </si>
  <si>
    <t xml:space="preserve"> 0104 99 1 00 70289 129</t>
  </si>
  <si>
    <t xml:space="preserve"> 0104 99 1 00 70289 200</t>
  </si>
  <si>
    <t xml:space="preserve"> 0104 99 1 00 70289 240</t>
  </si>
  <si>
    <t xml:space="preserve"> 0104 99 1 00 70289 242</t>
  </si>
  <si>
    <t xml:space="preserve"> 0104 99 1 00 70289 244</t>
  </si>
  <si>
    <t xml:space="preserve"> 0104 99 1 00 70289 800</t>
  </si>
  <si>
    <t xml:space="preserve"> 0104 99 1 00 70289 850</t>
  </si>
  <si>
    <t xml:space="preserve"> 0104 99 1 00 70289 852</t>
  </si>
  <si>
    <t xml:space="preserve"> 0105 00 0 00 00000 000</t>
  </si>
  <si>
    <t xml:space="preserve"> 0105 99 0 00 51200 000</t>
  </si>
  <si>
    <t xml:space="preserve"> 0105 99 0 00 51200 200</t>
  </si>
  <si>
    <t xml:space="preserve"> 0105 99 0 00 51200 240</t>
  </si>
  <si>
    <t xml:space="preserve"> 0105 99 0 00 51200 244</t>
  </si>
  <si>
    <t xml:space="preserve"> 0106 00 0 00 00000 000</t>
  </si>
  <si>
    <t xml:space="preserve"> 0106 99 0 00 00811 000</t>
  </si>
  <si>
    <t xml:space="preserve">    Расходы на выплаты по оплате труда работников государственных (муниципальных) органов </t>
  </si>
  <si>
    <t xml:space="preserve"> 0106 99 0 00 00811 100</t>
  </si>
  <si>
    <t xml:space="preserve"> 0106 99 0 00 00811 120</t>
  </si>
  <si>
    <t xml:space="preserve"> 0106 99 0 00 00811 121</t>
  </si>
  <si>
    <t xml:space="preserve"> 0106 99 0 00 00811 122</t>
  </si>
  <si>
    <t xml:space="preserve"> 0106 99 0 00 00811 129</t>
  </si>
  <si>
    <t xml:space="preserve"> 0106 99 0 00 00819 000</t>
  </si>
  <si>
    <t xml:space="preserve">    Расходы на обеспечение функции государственных органов, в том числе территориальных органов</t>
  </si>
  <si>
    <t xml:space="preserve"> 0106 99 0 00 00819 200</t>
  </si>
  <si>
    <t xml:space="preserve"> 0106 99 0 00 00819 240</t>
  </si>
  <si>
    <t xml:space="preserve"> 0106 99 0 00 00819 242</t>
  </si>
  <si>
    <t xml:space="preserve"> 0106 99 0 00 00819 244</t>
  </si>
  <si>
    <t xml:space="preserve"> 0106 99 0 00 00819 800</t>
  </si>
  <si>
    <t xml:space="preserve"> 0106 99 0 00 00819 850</t>
  </si>
  <si>
    <t xml:space="preserve"> 0106 99 0 00 00819 852</t>
  </si>
  <si>
    <t>0106 99 0 00 00819 853</t>
  </si>
  <si>
    <t xml:space="preserve"> 0107 00 0 00 00000 000</t>
  </si>
  <si>
    <t xml:space="preserve"> 0107 99 0 00 00711 000</t>
  </si>
  <si>
    <t xml:space="preserve"> 0107 99 0 00 00711 800</t>
  </si>
  <si>
    <t xml:space="preserve"> 0107 99 0 00 00711 880</t>
  </si>
  <si>
    <t xml:space="preserve"> 0111 00 0 00 00000 000</t>
  </si>
  <si>
    <t xml:space="preserve"> 0111 99 0 00 01019 000</t>
  </si>
  <si>
    <t xml:space="preserve">    Резервный фонд органов местного самоуправления Новосибирского района</t>
  </si>
  <si>
    <t xml:space="preserve"> 0111 99 0 00 01019 870</t>
  </si>
  <si>
    <t xml:space="preserve"> 0113 00 0 00 00000 000</t>
  </si>
  <si>
    <t xml:space="preserve"> 0113 20 0 00 07950 000</t>
  </si>
  <si>
    <t xml:space="preserve"> 0113 20 0 00 07950 600</t>
  </si>
  <si>
    <t xml:space="preserve"> 0113 20 0 00 07950 630</t>
  </si>
  <si>
    <t xml:space="preserve"> 0113 20 0 00 07950 633</t>
  </si>
  <si>
    <t xml:space="preserve">  Расходы  Новосибирского района на софинансирование мероприятий муниципальных программ развития по реализации территориального общественного самоуправления в Новосибирской области в рамках государственной программы Новосибирской области "Развитие институтов региональной политики и гражданского общества в Новосибирской области "  за счет средств районного бюджета  </t>
  </si>
  <si>
    <t xml:space="preserve"> 0113 20 0 00 70610 000</t>
  </si>
  <si>
    <t xml:space="preserve">Развитие территориального общественного самоуправления  </t>
  </si>
  <si>
    <t xml:space="preserve"> 0113 23 0 00 07950 000</t>
  </si>
  <si>
    <t xml:space="preserve">  Расходы на софинансирование мероприятий муниципальных программ Новосибирского района Новосибирской области "Поддержка социально ориентированных некоммерческих организаций на 2020-2022 годы"</t>
  </si>
  <si>
    <t xml:space="preserve"> 0113 23 0 00 07950 600</t>
  </si>
  <si>
    <t>0113 23 0 00 07950 630</t>
  </si>
  <si>
    <t xml:space="preserve"> 0113 23 0 00 07950 634</t>
  </si>
  <si>
    <t xml:space="preserve"> 0113 99 0 00 01219 000</t>
  </si>
  <si>
    <t xml:space="preserve">  Расходы на проведение мероприятий по финансированию расходов, связанных с выполнением общегосударственных функций Новосибирского района</t>
  </si>
  <si>
    <t xml:space="preserve"> 0113 99 0 00 01219 200</t>
  </si>
  <si>
    <t xml:space="preserve"> 0113 99 0 00 01219 240</t>
  </si>
  <si>
    <t xml:space="preserve"> 0113 99 0 00 01219 244</t>
  </si>
  <si>
    <t xml:space="preserve"> 0113 99 0 00 01219 300</t>
  </si>
  <si>
    <t xml:space="preserve"> 0113 99 0 00 01219 320</t>
  </si>
  <si>
    <t xml:space="preserve"> 0113 99 0 00 01219 321</t>
  </si>
  <si>
    <t xml:space="preserve"> 0113 99 0 00 01219 800</t>
  </si>
  <si>
    <t xml:space="preserve"> 0113 99 0 00 01219 850</t>
  </si>
  <si>
    <t xml:space="preserve"> 0113 99 0 00 01219 853</t>
  </si>
  <si>
    <t>0113 99 0 00 01319 000</t>
  </si>
  <si>
    <t xml:space="preserve"> 0113 99 0 00 01319 800</t>
  </si>
  <si>
    <t xml:space="preserve">    Прочие выплаты по обязательствам  Новосибирского района</t>
  </si>
  <si>
    <t xml:space="preserve"> 0113 99 0 00 01319 830</t>
  </si>
  <si>
    <t xml:space="preserve"> 0113 99 0 00 01319 831</t>
  </si>
  <si>
    <t xml:space="preserve"> 0113 99 0 00 01319 850</t>
  </si>
  <si>
    <t xml:space="preserve"> 0113 99 0 00 01319 852</t>
  </si>
  <si>
    <t xml:space="preserve"> 0113 99 0 00 01319 853</t>
  </si>
  <si>
    <t xml:space="preserve"> 0113 99 0 00 01712 000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</si>
  <si>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 </t>
  </si>
  <si>
    <t xml:space="preserve"> 0113 99 0 00 01712 100</t>
  </si>
  <si>
    <t xml:space="preserve"> 0113 99 0 00 01712 110</t>
  </si>
  <si>
    <t xml:space="preserve"> 0113 99 0 00 01712 111</t>
  </si>
  <si>
    <t xml:space="preserve"> 0113 99 0 00 01712 119</t>
  </si>
  <si>
    <t xml:space="preserve"> 0113 99 0 00 01759 000</t>
  </si>
  <si>
    <t xml:space="preserve">  Расходы на обеспечение функции государственных (муниципальных) органов  </t>
  </si>
  <si>
    <t xml:space="preserve"> 0113 99 0 00 01759 200</t>
  </si>
  <si>
    <t xml:space="preserve"> 0113 99 0 00 01759 240</t>
  </si>
  <si>
    <t xml:space="preserve"> 0113 99 0 00 01759 242</t>
  </si>
  <si>
    <t xml:space="preserve"> 0113 99 0 00 01759 244</t>
  </si>
  <si>
    <t xml:space="preserve"> 0113 99 0 00 01759 800</t>
  </si>
  <si>
    <t xml:space="preserve"> 0113 99 0 00 01759 850</t>
  </si>
  <si>
    <t xml:space="preserve"> 0113 99 0 00 01759 851</t>
  </si>
  <si>
    <t xml:space="preserve"> 0113 99 0 00 01759 852</t>
  </si>
  <si>
    <t xml:space="preserve"> 0113 99 0 00 01759 853</t>
  </si>
  <si>
    <t xml:space="preserve"> 0113 99 0 00 70510 000</t>
  </si>
  <si>
    <t xml:space="preserve"> 0113 99 0 00 70510 200</t>
  </si>
  <si>
    <t xml:space="preserve"> 0113 99 0 00 70510 240</t>
  </si>
  <si>
    <t xml:space="preserve"> 0113 99 0 00 70510 244</t>
  </si>
  <si>
    <t xml:space="preserve"> 0113 99 0 W0 08320 000</t>
  </si>
  <si>
    <t xml:space="preserve">  Организация материально-технического обеспечения, приобретение услуг, информирования населения  при подготовке к проведению общероссийского голосования по вопросу одобрения изменений в Конституцию Российской Федерации</t>
  </si>
  <si>
    <t xml:space="preserve"> 0113 99 0 W0 08320 200</t>
  </si>
  <si>
    <t xml:space="preserve"> 0113 99 0 W0 08320 240</t>
  </si>
  <si>
    <t xml:space="preserve"> 0113 99 0 W0 08320 244</t>
  </si>
  <si>
    <t xml:space="preserve">Обеспечение санитарно-эпидемиологической безопасности при подготовке к проведению общероссийского голосования по вопросу одобрения изменений в Конституцию   </t>
  </si>
  <si>
    <t xml:space="preserve"> 0113 99 0 W0 58530 000</t>
  </si>
  <si>
    <t xml:space="preserve"> 0113 99 0 W0 58530 200</t>
  </si>
  <si>
    <t xml:space="preserve"> 0113 99 0 W0 58530 240</t>
  </si>
  <si>
    <t xml:space="preserve"> 0113 99 0 W0 58530 244</t>
  </si>
  <si>
    <t xml:space="preserve"> 0200 00 0 00 00000 000</t>
  </si>
  <si>
    <t xml:space="preserve"> 0203 00 0 00 00000 000</t>
  </si>
  <si>
    <t xml:space="preserve"> 0203 99 0 00 51180 000</t>
  </si>
  <si>
    <t xml:space="preserve"> 0203 99 0 00 51180 500</t>
  </si>
  <si>
    <t xml:space="preserve"> 0203 99 0 00 51180 530</t>
  </si>
  <si>
    <t xml:space="preserve"> 0300 00 0 00 00000 000</t>
  </si>
  <si>
    <t xml:space="preserve"> 0309 00 0 00 00000 000</t>
  </si>
  <si>
    <t xml:space="preserve">  Расходы Новосибирского района Новосибирской области на софинансирование муниципальной программы "Профилактика терроризма и экстремизма на территории Новосибирского района Новосибирской области на 2020-2022 годы"</t>
  </si>
  <si>
    <t>0309 21 0 00 07950 000</t>
  </si>
  <si>
    <t>0309 21 0 00 07950 200</t>
  </si>
  <si>
    <t xml:space="preserve"> 0309 21 0 00 07950 240</t>
  </si>
  <si>
    <t xml:space="preserve"> 0309 21 0 00 07950 244</t>
  </si>
  <si>
    <t xml:space="preserve"> 0309 22 0 00 07950 000</t>
  </si>
  <si>
    <t>Расходы Новосибирского района Новосибирской области на софинансирование муниципальной программы "Обеспечение безопасности жизнедеятельности населения Новосибирского района Новосибирской области на период 2017-2021 годов"</t>
  </si>
  <si>
    <t xml:space="preserve"> 0309 22 0 00 07950 200</t>
  </si>
  <si>
    <t xml:space="preserve"> 0309 22 0 00 07950 240</t>
  </si>
  <si>
    <t xml:space="preserve"> 0309 22 0 00 07950 244</t>
  </si>
  <si>
    <t xml:space="preserve"> 0400 00 0 00 00000 000</t>
  </si>
  <si>
    <t xml:space="preserve"> 0401 00 0 00 00000 000</t>
  </si>
  <si>
    <t xml:space="preserve"> 0401 99 0 00 01619 000</t>
  </si>
  <si>
    <t xml:space="preserve">Расходы на реализацию мероприятий занятости населения Новосибирского района  </t>
  </si>
  <si>
    <t xml:space="preserve"> 0401 99 0 00 01619 200</t>
  </si>
  <si>
    <t xml:space="preserve"> 0401 99 0 00 01619 240</t>
  </si>
  <si>
    <t xml:space="preserve"> 0401 99 0 00 01619 244</t>
  </si>
  <si>
    <t xml:space="preserve"> 0401 99 0 00 01619 600</t>
  </si>
  <si>
    <t xml:space="preserve"> 0401 99 0 00 01619 610</t>
  </si>
  <si>
    <t xml:space="preserve"> 0401 99 0 00 01619 612</t>
  </si>
  <si>
    <t xml:space="preserve"> 0405 00 0 00 00000 000</t>
  </si>
  <si>
    <t xml:space="preserve"> 0405 99 0 00 70160 000</t>
  </si>
  <si>
    <t xml:space="preserve"> 0405 99 0 00 70160 200</t>
  </si>
  <si>
    <t xml:space="preserve"> 0405 99 0 00 70160 240</t>
  </si>
  <si>
    <t xml:space="preserve"> 0405 99 0 00 70160 244</t>
  </si>
  <si>
    <t xml:space="preserve"> 0406 00 0 00 00000 000</t>
  </si>
  <si>
    <t xml:space="preserve"> 0406 24 0 00 70860 000</t>
  </si>
  <si>
    <t xml:space="preserve">Расходы Новосибирского района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 </t>
  </si>
  <si>
    <t xml:space="preserve"> 0406 24 0 00 S0860 000</t>
  </si>
  <si>
    <t xml:space="preserve">  Расходы Новосибирского района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 софинансирование</t>
  </si>
  <si>
    <t xml:space="preserve"> 0406 24 0 00 S0860 400</t>
  </si>
  <si>
    <t xml:space="preserve"> 0406 24 0 00 S0860 410</t>
  </si>
  <si>
    <t xml:space="preserve"> 0406 24 0 00 S0860 414</t>
  </si>
  <si>
    <t xml:space="preserve"> 0406 99 0 00 L0160 000</t>
  </si>
  <si>
    <t xml:space="preserve"> 0406 99 0 00 L0160 500</t>
  </si>
  <si>
    <t xml:space="preserve">  Капитальный ремонт гидротехнических сооружений  </t>
  </si>
  <si>
    <t xml:space="preserve"> 0406 99 0 00 L0160 520</t>
  </si>
  <si>
    <t xml:space="preserve"> 0406 99 0 00 L0160 523</t>
  </si>
  <si>
    <t xml:space="preserve"> 0409 00 0 00 00000 000</t>
  </si>
  <si>
    <t>0409 16 0 00 07950 000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</si>
  <si>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"Развитие автомобильных дорог местного значения на территории Новосибирского района Новосибирской области в 2019-2021 годах"</t>
  </si>
  <si>
    <t xml:space="preserve"> 0409 16 0 00 07950 200</t>
  </si>
  <si>
    <t xml:space="preserve"> 0409 16 0 00 07950 240</t>
  </si>
  <si>
    <t xml:space="preserve"> 0409 16 0 00 07950 244</t>
  </si>
  <si>
    <t xml:space="preserve"> 0409 16 0 00 07950 500</t>
  </si>
  <si>
    <t xml:space="preserve"> 0409 16 0 00 07950 540</t>
  </si>
  <si>
    <t xml:space="preserve"> 0409 16 0 00 70760 000</t>
  </si>
  <si>
    <t xml:space="preserve">  Устойчивое функционирование автомобильных дорог местного значения и искусственных сооружений на них, а также улично-дорожной сети</t>
  </si>
  <si>
    <t xml:space="preserve"> 0409 16 0 00 70760 200</t>
  </si>
  <si>
    <t xml:space="preserve"> 0409 16 0 00 70760 240</t>
  </si>
  <si>
    <t xml:space="preserve"> 0409 16 0 00 70760 244</t>
  </si>
  <si>
    <t xml:space="preserve"> 0409 16 0 00 70760 400</t>
  </si>
  <si>
    <t xml:space="preserve"> 0409 16 0 00 70760 410</t>
  </si>
  <si>
    <t xml:space="preserve"> 0409 16 0 00 70760 414</t>
  </si>
  <si>
    <t xml:space="preserve"> 0409 16 0 00 70760 500</t>
  </si>
  <si>
    <t xml:space="preserve"> 0409 16 0 00 S0760 000</t>
  </si>
  <si>
    <t xml:space="preserve">  Устойчивое функционирование автомобильных дорог местного значения и искусственных сооружений на них, а также улично-дорожной сети, софинансирование</t>
  </si>
  <si>
    <t xml:space="preserve"> 0409 16 0 00 S0760 200</t>
  </si>
  <si>
    <t xml:space="preserve"> 0409 16 0 00 S0760 240</t>
  </si>
  <si>
    <t xml:space="preserve"> 0409 16 0 00 S0760 244</t>
  </si>
  <si>
    <t xml:space="preserve"> 0409 99 0 00 03219 000</t>
  </si>
  <si>
    <t xml:space="preserve">  Расходы на создание территориального дорожного фонда Новосибирского района</t>
  </si>
  <si>
    <t xml:space="preserve"> 0409 99 0 00 03219 200</t>
  </si>
  <si>
    <t xml:space="preserve"> 0409 99 0 00 03219 240</t>
  </si>
  <si>
    <t xml:space="preserve"> 0409 99 0 00 03219 243</t>
  </si>
  <si>
    <t xml:space="preserve"> 0409 99 0 00 03219 244</t>
  </si>
  <si>
    <t xml:space="preserve"> 0409 99 0 00 03219 400</t>
  </si>
  <si>
    <t xml:space="preserve"> 0409 99 0 00 03219 410</t>
  </si>
  <si>
    <t>0409 99 0 00 03219 414</t>
  </si>
  <si>
    <t>0412 00 0 00 00000 000</t>
  </si>
  <si>
    <t xml:space="preserve"> 0412 11 0 00 07950 000</t>
  </si>
  <si>
    <t xml:space="preserve">Расходы на реализацию муниципальной программы "Развитие и поддержка субъектов малого и среднего предпринимательства в Новосибирском районе на 2017-2022 годы"  </t>
  </si>
  <si>
    <t xml:space="preserve"> 0412 11 0 00 07950 200</t>
  </si>
  <si>
    <t xml:space="preserve"> 0412 11 0 00 07950 240</t>
  </si>
  <si>
    <t xml:space="preserve"> 0412 11 0 00 07950 244</t>
  </si>
  <si>
    <t xml:space="preserve"> 0412 11 0 00 07950 800</t>
  </si>
  <si>
    <t xml:space="preserve"> 0412 11 0 00 07950 810</t>
  </si>
  <si>
    <t xml:space="preserve"> 0412 11 0 00 07950 811</t>
  </si>
  <si>
    <t xml:space="preserve"> 0412 11 0 00 70690 000</t>
  </si>
  <si>
    <t xml:space="preserve">  Развитие малого и среднего предпринимательства </t>
  </si>
  <si>
    <t xml:space="preserve"> 0412 11 0 00 70690 200</t>
  </si>
  <si>
    <t xml:space="preserve"> 0412 11 0 00 70690 240</t>
  </si>
  <si>
    <t xml:space="preserve"> 0412 11 0 00 70690 244</t>
  </si>
  <si>
    <t xml:space="preserve"> 0412 11 0 00 70690 800</t>
  </si>
  <si>
    <t xml:space="preserve"> 0412 11 0 00 70690 810</t>
  </si>
  <si>
    <t xml:space="preserve"> 0412 11 0 00 70690 811</t>
  </si>
  <si>
    <t xml:space="preserve">  Расходы на мероприятия в области строительства, архитектуры и градостроительства Новосибирского района</t>
  </si>
  <si>
    <t xml:space="preserve"> 0412 99 0 00 01819 000</t>
  </si>
  <si>
    <t xml:space="preserve"> 0412 99 0 00 01819 200</t>
  </si>
  <si>
    <t xml:space="preserve"> 0412 99 0 00 01819 240</t>
  </si>
  <si>
    <t xml:space="preserve"> 0412 99 0 00 01819 244</t>
  </si>
  <si>
    <t xml:space="preserve"> 0412 99 0 00 01919 000</t>
  </si>
  <si>
    <t xml:space="preserve">  Расходы на мероприятия по землеустройству и землепользованию за счет средств Новосибирского района</t>
  </si>
  <si>
    <t xml:space="preserve"> 0412 99 0 00 01919 200</t>
  </si>
  <si>
    <t xml:space="preserve"> 0412 99 0 00 01919 240</t>
  </si>
  <si>
    <t xml:space="preserve"> 0412 99 0 00 01919 244</t>
  </si>
  <si>
    <t xml:space="preserve"> 0500 00 0 00 00000 000</t>
  </si>
  <si>
    <t xml:space="preserve"> 0501 00 0 00 00000 000</t>
  </si>
  <si>
    <t>0501 99 0 00 00919 000</t>
  </si>
  <si>
    <t xml:space="preserve">  Расходы Новосибирского района на реализацию мероприятий по обеспечению взносов за капитальный ремонт муниципального жилищного фонда за счёт средств Новосибирского района</t>
  </si>
  <si>
    <t xml:space="preserve"> 0501 99 0 00 00919 200</t>
  </si>
  <si>
    <t xml:space="preserve"> 0501 99 0 00 00919 240</t>
  </si>
  <si>
    <t xml:space="preserve"> 0501 99 0 00 00919 244</t>
  </si>
  <si>
    <t xml:space="preserve">Предоставление жилых помещений детям-сиротам и детям, оставшихся без попечения родителей, лицам из их числа по договорам найма специализированных жилых помещений за счт средств областного бюджета (поддержка семьи и детей)  </t>
  </si>
  <si>
    <t xml:space="preserve"> 0501 99 0 00 70139 000</t>
  </si>
  <si>
    <t xml:space="preserve"> 0501 99 0 00 70139 400</t>
  </si>
  <si>
    <t xml:space="preserve"> 0501 99 0 00 70139 410</t>
  </si>
  <si>
    <t xml:space="preserve"> 0501 99 0 00 70139 412</t>
  </si>
  <si>
    <t xml:space="preserve"> 0501 99 0 00 S0890 000</t>
  </si>
  <si>
    <t xml:space="preserve">  Инженерное обустройство площадок комплексной застройки</t>
  </si>
  <si>
    <t xml:space="preserve"> 0501 99 0 00 S0890 400</t>
  </si>
  <si>
    <t xml:space="preserve"> 0501 99 0 00 S0890 410</t>
  </si>
  <si>
    <t xml:space="preserve"> 0501 99 0 00 S0890 414</t>
  </si>
  <si>
    <t>0502 00 0 00 00000 000</t>
  </si>
  <si>
    <t xml:space="preserve"> 0502 17 0 00 07950 000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</si>
  <si>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«Газификация территории  Новосибирского района Новосибирской области в 2019-2023 годах»</t>
  </si>
  <si>
    <t xml:space="preserve"> 0502 17 0 00 07950 500</t>
  </si>
  <si>
    <t xml:space="preserve"> 0502 17 0 00 07950 540</t>
  </si>
  <si>
    <t xml:space="preserve"> 0502 17 0 00 S0580 000</t>
  </si>
  <si>
    <t xml:space="preserve">Проектирование и строительство объектов газификации софинансирование  </t>
  </si>
  <si>
    <t xml:space="preserve"> 0502 17 0 00 S0580 400</t>
  </si>
  <si>
    <t xml:space="preserve"> 0502 17 0 00 S0580 410</t>
  </si>
  <si>
    <t xml:space="preserve"> 0502 17 0 00 S0580 414</t>
  </si>
  <si>
    <t xml:space="preserve"> 0502 18 0 00 07950 000</t>
  </si>
  <si>
    <t xml:space="preserve">  Расходы Новосибирского района  на финансирование муниципальной программы Новосибирского района Новосибирской области «Жилищно-коммунальное хозяйство Новосибирского района Новосибирской области в 2019 - 2021 годах»</t>
  </si>
  <si>
    <t xml:space="preserve"> 0502 18 0 00 07950 200</t>
  </si>
  <si>
    <t xml:space="preserve"> 0502 18 0 00 07950 240</t>
  </si>
  <si>
    <t>0502 18 0 00 07950 244</t>
  </si>
  <si>
    <t xml:space="preserve"> 0502 18 0 00 07950 400</t>
  </si>
  <si>
    <t xml:space="preserve"> 0502 18 0 00 07950 410</t>
  </si>
  <si>
    <t xml:space="preserve"> 0502 18 0 00 07950 414</t>
  </si>
  <si>
    <t xml:space="preserve"> 0502 18 0 00 07950 500</t>
  </si>
  <si>
    <t xml:space="preserve"> 0502 18 0 00 07950 540</t>
  </si>
  <si>
    <t xml:space="preserve"> 0502 18 0 00 07950 800</t>
  </si>
  <si>
    <t xml:space="preserve"> 0502 18 0 00 07950 810</t>
  </si>
  <si>
    <t xml:space="preserve"> 0502 18 0 00 07950 811</t>
  </si>
  <si>
    <t xml:space="preserve">   Подготовка объектов жилищно-коммунального хозяйства Новосибирской области к работе в осенне-зимний период</t>
  </si>
  <si>
    <t xml:space="preserve"> 0502 18 0 00 70810 000</t>
  </si>
  <si>
    <t xml:space="preserve"> 0502 18 0 00 70810 500</t>
  </si>
  <si>
    <t xml:space="preserve"> 0502 18 0 00 70810 520</t>
  </si>
  <si>
    <t xml:space="preserve"> 0502 18 0 00 70810 523</t>
  </si>
  <si>
    <t xml:space="preserve"> 0502 18 0 00 70810 800</t>
  </si>
  <si>
    <t xml:space="preserve"> 0502 18 0 00 70810 810</t>
  </si>
  <si>
    <t xml:space="preserve"> 0502 18 0 00 70810 811</t>
  </si>
  <si>
    <t>0502 18 0 00 S0810 000</t>
  </si>
  <si>
    <t xml:space="preserve"> 0502 18 0 00 S0810 800</t>
  </si>
  <si>
    <t xml:space="preserve">  Подготовка объектов жилищно-коммунального хозяйства Новосибирской области к работе в осенне-зимний период софинансирование </t>
  </si>
  <si>
    <t xml:space="preserve"> 0502 18 0 00 S0810 810</t>
  </si>
  <si>
    <t xml:space="preserve"> 0502 18 0 00 S0810 811</t>
  </si>
  <si>
    <t xml:space="preserve"> 0502 99 0 00 02012 000</t>
  </si>
  <si>
    <t xml:space="preserve">  Обеспечение деятельности подведомственных учреждений Новосибирского района (МКУ "УК ЕЗ ЖКХС") за счет средств Новосибирского района</t>
  </si>
  <si>
    <t xml:space="preserve"> 0502 99 0 00 02012 100</t>
  </si>
  <si>
    <t xml:space="preserve"> 0502 99 0 00 02012 110</t>
  </si>
  <si>
    <t xml:space="preserve"> 0502 99 0 00 02012 111</t>
  </si>
  <si>
    <t xml:space="preserve"> 0502 99 0 00 02012 119</t>
  </si>
  <si>
    <t>Расходы на обеспечение функции государственных органов</t>
  </si>
  <si>
    <t xml:space="preserve"> 0502 99 0 00 02059 000</t>
  </si>
  <si>
    <t xml:space="preserve"> 0502 99 0 00 02059 200</t>
  </si>
  <si>
    <t xml:space="preserve"> 0502 99 0 00 02059 240</t>
  </si>
  <si>
    <t xml:space="preserve"> 0502 99 0 00 02059 242</t>
  </si>
  <si>
    <t xml:space="preserve"> 0502 99 0 00 02059 244</t>
  </si>
  <si>
    <t xml:space="preserve"> 0502 99 0 00 02059 800</t>
  </si>
  <si>
    <t xml:space="preserve"> 0502 99 0 00 02059 830</t>
  </si>
  <si>
    <t xml:space="preserve"> 0502 99 0 00 02059 831</t>
  </si>
  <si>
    <t xml:space="preserve"> 0502 99 0 00 02059 850</t>
  </si>
  <si>
    <t xml:space="preserve"> 0502 99 0 00 02059 851</t>
  </si>
  <si>
    <t xml:space="preserve"> 0502 99 0 00 02059 852</t>
  </si>
  <si>
    <t>0502 99 0 00 02059 853</t>
  </si>
  <si>
    <t xml:space="preserve"> 0502 99 0 00 04400 000</t>
  </si>
  <si>
    <t xml:space="preserve">  Предоставление финансовой поддержки за счет средств Фонда модернизации и развития ЖКХ муниципальных образований Новосибирской области</t>
  </si>
  <si>
    <t xml:space="preserve"> 0502 99 0 00 04400 400</t>
  </si>
  <si>
    <t xml:space="preserve"> 0502 99 0 00 04400 410</t>
  </si>
  <si>
    <t xml:space="preserve"> 0502 99 0 00 04400 414</t>
  </si>
  <si>
    <t xml:space="preserve"> 0502 99 0 00 04401 000</t>
  </si>
  <si>
    <t xml:space="preserve"> 0502 99 0 00 04401 400</t>
  </si>
  <si>
    <t xml:space="preserve"> 0502 99 0 00 04401 410</t>
  </si>
  <si>
    <t xml:space="preserve"> 0502 99 0 00 04401 414</t>
  </si>
  <si>
    <t xml:space="preserve"> 0502 99 0 00 50000 000</t>
  </si>
  <si>
    <t xml:space="preserve"> 0502 99 0 00 50000 200</t>
  </si>
  <si>
    <t xml:space="preserve"> 0502 99 0 00 50000 240</t>
  </si>
  <si>
    <t xml:space="preserve"> 0502 99 0 00 50000 244</t>
  </si>
  <si>
    <t xml:space="preserve"> 0502 99 0 00 50000 400</t>
  </si>
  <si>
    <t xml:space="preserve"> 0502 99 0 00 50000 410</t>
  </si>
  <si>
    <t xml:space="preserve"> 0502 99 0 00 50000 414</t>
  </si>
  <si>
    <t xml:space="preserve"> 0502 99 0 00 50000 800</t>
  </si>
  <si>
    <t xml:space="preserve"> 0502 99 0 00 50000 810</t>
  </si>
  <si>
    <t xml:space="preserve"> 0502 99 0 00 50000 811</t>
  </si>
  <si>
    <t xml:space="preserve"> 0502 99 0 00 70510 000</t>
  </si>
  <si>
    <t xml:space="preserve"> 0502 99 0 00 70510 100</t>
  </si>
  <si>
    <t xml:space="preserve"> 0502 99 0 00 70510 110</t>
  </si>
  <si>
    <t xml:space="preserve"> 0502 99 0 00 70510 111</t>
  </si>
  <si>
    <t xml:space="preserve"> 0502 99 0 00 70510 119</t>
  </si>
  <si>
    <t xml:space="preserve"> 0502 99 0 00 70640 000</t>
  </si>
  <si>
    <t xml:space="preserve"> Строительство и реконструкция объектов централизованных систем холодного водоснабжения  </t>
  </si>
  <si>
    <t xml:space="preserve"> 0502 99 0 00 70640 500</t>
  </si>
  <si>
    <t xml:space="preserve"> 0502 99 0 00 70640 520</t>
  </si>
  <si>
    <t xml:space="preserve"> 0502 99 0 00 70640 523</t>
  </si>
  <si>
    <t xml:space="preserve"> 0502 99 0 00 L5766 000</t>
  </si>
  <si>
    <t xml:space="preserve">Субсидии юридическим лицам (кроме некоммерческих организаций), индивидуальным предпринимателям , физическим лицам-производителям товаров, работ, услуг  </t>
  </si>
  <si>
    <t xml:space="preserve"> 0502 99 0 00 L5766 500</t>
  </si>
  <si>
    <t xml:space="preserve"> 0502 99 0 00 L5766 520</t>
  </si>
  <si>
    <t xml:space="preserve"> 0502 99 0 00 L5766 523</t>
  </si>
  <si>
    <t xml:space="preserve"> 0502 99 0 00 L5766 800</t>
  </si>
  <si>
    <t xml:space="preserve"> 0502 99 0 00 L5766 810</t>
  </si>
  <si>
    <t xml:space="preserve"> 0502 99 0 00 L5766 811</t>
  </si>
  <si>
    <t xml:space="preserve"> 0502 99 0 00 S0640 000</t>
  </si>
  <si>
    <t xml:space="preserve">  Строительство и реконструкция объектов централизованных систем холодного водоснабжения софинансирование</t>
  </si>
  <si>
    <t xml:space="preserve"> 0502 99 0 00 S0640 400</t>
  </si>
  <si>
    <t xml:space="preserve"> 0502 99 0 00 S0640 410</t>
  </si>
  <si>
    <t xml:space="preserve"> 0502 99 0 00 S0640 414</t>
  </si>
  <si>
    <t xml:space="preserve"> 0503 00 0 00 00000 000</t>
  </si>
  <si>
    <t>0503 25 0 00 07950 000</t>
  </si>
  <si>
    <t xml:space="preserve">  Расходы Новосибирского района Новосибирской области на софинансирование муниципальной программы "Развитие сетей наружного уличного освещения  Новосибирского района Новосибирской области на период 2020-2022 годы"</t>
  </si>
  <si>
    <t>0503 25 0 00 07950 500</t>
  </si>
  <si>
    <t>0503 25 0 00 07950 540</t>
  </si>
  <si>
    <t xml:space="preserve"> 0503 99 0 00 L5765 000</t>
  </si>
  <si>
    <t xml:space="preserve">Реализация проектов, направленных на создание комфортных условий проживания в сельской местности  </t>
  </si>
  <si>
    <t xml:space="preserve">Благоустройство дворовых территорий многоквартирных домов </t>
  </si>
  <si>
    <t xml:space="preserve"> 0503 99 0 00 L5765 500</t>
  </si>
  <si>
    <t xml:space="preserve"> 0503 99 2 F2 55551 000</t>
  </si>
  <si>
    <t xml:space="preserve"> 0503 99 2 F2 55551 500</t>
  </si>
  <si>
    <t xml:space="preserve"> 0503 99 2 F2 55552 000</t>
  </si>
  <si>
    <t xml:space="preserve">  Благоустройство общественных пространств </t>
  </si>
  <si>
    <t xml:space="preserve"> 0503 99 2 F2 55552 500</t>
  </si>
  <si>
    <t xml:space="preserve"> 0600 00 0 00 00000 000</t>
  </si>
  <si>
    <t xml:space="preserve"> 0605 00 0 00 00000 000</t>
  </si>
  <si>
    <t xml:space="preserve"> 0605 99 0 00 02119 000</t>
  </si>
  <si>
    <t xml:space="preserve">  Расходы на охрану окружающей среды воспроизводство и использование природных ресурсов в Новосибирском районе  </t>
  </si>
  <si>
    <t xml:space="preserve"> 0605 99 0 00 02119 200</t>
  </si>
  <si>
    <t xml:space="preserve"> 0605 99 0 00 02119 240</t>
  </si>
  <si>
    <t xml:space="preserve"> 0605 99 0 00 02119 244</t>
  </si>
  <si>
    <t xml:space="preserve"> 0700 00 0 00 00000 000</t>
  </si>
  <si>
    <t xml:space="preserve"> 0701 00 0 00 00000 000</t>
  </si>
  <si>
    <t xml:space="preserve"> 0701 14 0 00 07950 000</t>
  </si>
  <si>
    <t xml:space="preserve">  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</t>
  </si>
  <si>
    <t xml:space="preserve">  Основное мероприятие: оснащение  медицинских кабинетов в общеобразовательных учреждениях</t>
  </si>
  <si>
    <t xml:space="preserve"> 0701 14 0 00 07950 200</t>
  </si>
  <si>
    <t xml:space="preserve"> 0701 14 0 00 07950 240</t>
  </si>
  <si>
    <t>0701 14 0 00 07950 243</t>
  </si>
  <si>
    <t xml:space="preserve"> 0701 14 0 00 07950 400</t>
  </si>
  <si>
    <t xml:space="preserve"> 0701 14 0 00 07950 410</t>
  </si>
  <si>
    <t xml:space="preserve"> 0701 14 0 00 07950 414</t>
  </si>
  <si>
    <t xml:space="preserve"> 0701 15 0 00 07950 000</t>
  </si>
  <si>
    <t xml:space="preserve"> 0701 15 0 00 07950 200</t>
  </si>
  <si>
    <t xml:space="preserve"> 0701 15 0 00 07950 240</t>
  </si>
  <si>
    <t xml:space="preserve"> 0701 15 0 00 07950 243</t>
  </si>
  <si>
    <t xml:space="preserve"> 0701 15 0 00 07950 244</t>
  </si>
  <si>
    <t xml:space="preserve"> 0701 15 0 00 07950 400</t>
  </si>
  <si>
    <t xml:space="preserve"> 0701 15 0 00 07950 410</t>
  </si>
  <si>
    <t xml:space="preserve"> 0701 15 0 00 07950 414</t>
  </si>
  <si>
    <t xml:space="preserve"> 0701 99 0 00 03500 000</t>
  </si>
  <si>
    <t>0701 99 0 00 03500 600</t>
  </si>
  <si>
    <t xml:space="preserve">    Расходы на капитальный ремонт на обеспечение деятельности дошкольных образовательных учреждений</t>
  </si>
  <si>
    <t xml:space="preserve"> 0701 99 0 00 03500 610</t>
  </si>
  <si>
    <t xml:space="preserve"> 0701 99 0 00 03500 611</t>
  </si>
  <si>
    <t xml:space="preserve"> 0701 99 0 00 03600 000</t>
  </si>
  <si>
    <t xml:space="preserve"> 0701 99 0 00 03600 600</t>
  </si>
  <si>
    <t xml:space="preserve">  Расходы на капитальный ремонт на обеспечение деятельности дошкольных образовательных учреждений  </t>
  </si>
  <si>
    <t>Субсидии автономным учреждениям</t>
  </si>
  <si>
    <t xml:space="preserve"> 0701 99 0 00 03600 620</t>
  </si>
  <si>
    <t xml:space="preserve"> 0701 99 0 00 03600 621</t>
  </si>
  <si>
    <t xml:space="preserve"> 0701 99 0 00 06012 000</t>
  </si>
  <si>
    <t xml:space="preserve">  Расходы на обеспечение деятельности  образовательных учреждений дошкольного образования </t>
  </si>
  <si>
    <t xml:space="preserve"> 0701 99 0 00 06012 100</t>
  </si>
  <si>
    <t xml:space="preserve"> 0701 99 0 00 06012 110</t>
  </si>
  <si>
    <t xml:space="preserve"> 0701 99 0 00 06012 111</t>
  </si>
  <si>
    <t>0701 99 0 00 06012 112</t>
  </si>
  <si>
    <t xml:space="preserve"> 0701 99 0 00 06012 119</t>
  </si>
  <si>
    <t xml:space="preserve"> 0701 99 0 00 06059 000</t>
  </si>
  <si>
    <t xml:space="preserve"> Расходы на обеспечение деятельности  образовательных учреждений дошкольного образования  </t>
  </si>
  <si>
    <t xml:space="preserve"> 0701 99 0 00 06059 200</t>
  </si>
  <si>
    <t xml:space="preserve"> 0701 99 0 00 06059 240</t>
  </si>
  <si>
    <t xml:space="preserve"> 0701 99 0 00 06059 242</t>
  </si>
  <si>
    <t>0701 99 0 00 06059 244</t>
  </si>
  <si>
    <t xml:space="preserve"> 0701 99 0 00 06059 800</t>
  </si>
  <si>
    <t xml:space="preserve"> 0701 99 0 00 06059 850</t>
  </si>
  <si>
    <t xml:space="preserve"> 0701 99 0 00 06059 851</t>
  </si>
  <si>
    <t xml:space="preserve"> 0701 99 0 00 06059 853</t>
  </si>
  <si>
    <t xml:space="preserve"> 0701 99 0 00 70110 000</t>
  </si>
  <si>
    <t xml:space="preserve">Реализация основных общеобразовательных программ в муниципальных образовательных организациях  </t>
  </si>
  <si>
    <t xml:space="preserve"> 0701 99 0 00 70110 100</t>
  </si>
  <si>
    <t xml:space="preserve"> 0701 99 0 00 70110 110</t>
  </si>
  <si>
    <t xml:space="preserve"> 0701 99 0 00 70110 111</t>
  </si>
  <si>
    <t xml:space="preserve"> 0701 99 0 00 70110 119</t>
  </si>
  <si>
    <t xml:space="preserve"> 0701 99 0 00 70110 200</t>
  </si>
  <si>
    <t xml:space="preserve"> 0701 99 0 00 70110 240</t>
  </si>
  <si>
    <t xml:space="preserve"> 0701 99 0 00 70110 242</t>
  </si>
  <si>
    <t xml:space="preserve"> 0701 99 0 00 70110 244</t>
  </si>
  <si>
    <t>0701 99 0 00 70110 600</t>
  </si>
  <si>
    <t xml:space="preserve"> 0701 99 0 00 70110 610</t>
  </si>
  <si>
    <t xml:space="preserve"> 0701 99 0 00 70110 611</t>
  </si>
  <si>
    <t xml:space="preserve"> 0701 99 0 00 70110 620</t>
  </si>
  <si>
    <t xml:space="preserve"> 0701 99 0 00 70110 621</t>
  </si>
  <si>
    <t xml:space="preserve"> 0701 99 0 00 70510 000</t>
  </si>
  <si>
    <t xml:space="preserve"> 0701 99 0 00 70510 100</t>
  </si>
  <si>
    <t xml:space="preserve"> 0701 99 0 00 70510 110</t>
  </si>
  <si>
    <t xml:space="preserve"> 0701 99 0 00 70510 111</t>
  </si>
  <si>
    <t xml:space="preserve"> 0701 99 0 00 70510 200</t>
  </si>
  <si>
    <t xml:space="preserve"> 0701 99 0 00 70510 240</t>
  </si>
  <si>
    <t xml:space="preserve"> 0701 99 0 00 70510 242</t>
  </si>
  <si>
    <t xml:space="preserve"> 0701 99 0 00 70510 244</t>
  </si>
  <si>
    <t xml:space="preserve"> 0701 99 0 00 70510 400</t>
  </si>
  <si>
    <t xml:space="preserve"> 0701 99 0 00 70510 410</t>
  </si>
  <si>
    <t xml:space="preserve"> 0701 99 0 00 70510 414</t>
  </si>
  <si>
    <t xml:space="preserve"> 0701 99 0 00 70510 600</t>
  </si>
  <si>
    <t xml:space="preserve"> 0701 99 0 00 70510 620</t>
  </si>
  <si>
    <t xml:space="preserve"> 0701 99 0 00 70510 622</t>
  </si>
  <si>
    <t xml:space="preserve"> 0701 99 0 00 70849 000</t>
  </si>
  <si>
    <t xml:space="preserve">  Социальная поддержку отдельных категорий детей, обучающихся в образовательных учреждениях </t>
  </si>
  <si>
    <t xml:space="preserve"> 0701 99 0 00 70849 200</t>
  </si>
  <si>
    <t xml:space="preserve"> 0701 99 0 00 70849 240</t>
  </si>
  <si>
    <t xml:space="preserve"> 0701 99 0 00 70849 244</t>
  </si>
  <si>
    <t xml:space="preserve"> 0701 99 0 00 70849 600</t>
  </si>
  <si>
    <t xml:space="preserve"> 0701 99 0 00 70849 610</t>
  </si>
  <si>
    <t xml:space="preserve"> 0701 99 0 00 70849 611</t>
  </si>
  <si>
    <t xml:space="preserve"> 0701 99 0 00 70849 620</t>
  </si>
  <si>
    <t xml:space="preserve"> 0701 99 0 00 70849 621</t>
  </si>
  <si>
    <t xml:space="preserve"> 0701 99 0 00 70920 000</t>
  </si>
  <si>
    <t xml:space="preserve">  Создание новых мест в образовательных учреждениях</t>
  </si>
  <si>
    <t xml:space="preserve"> 0701 99 0 00 70920 200</t>
  </si>
  <si>
    <t xml:space="preserve"> 0701 99 0 00 70920 240</t>
  </si>
  <si>
    <t xml:space="preserve"> 0701 99 0 00 70920 244</t>
  </si>
  <si>
    <t xml:space="preserve"> 0701 99 0 00 L0272 000</t>
  </si>
  <si>
    <t xml:space="preserve">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  </t>
  </si>
  <si>
    <t xml:space="preserve"> 0701 99 0 00 L0272 200</t>
  </si>
  <si>
    <t xml:space="preserve"> 0701 99 0 00 L0272 240</t>
  </si>
  <si>
    <t>0701 99 0 00 L0272 243</t>
  </si>
  <si>
    <t xml:space="preserve"> 0701 99 1 00 03500 000</t>
  </si>
  <si>
    <t xml:space="preserve">  Расходы на капитальный ремонт на обеспечение деятельности дошкольных образовательных учреждений </t>
  </si>
  <si>
    <t xml:space="preserve"> 0701 99 1 00 03500 200</t>
  </si>
  <si>
    <t xml:space="preserve"> 0701 99 1 00 03500 240</t>
  </si>
  <si>
    <t xml:space="preserve"> 0701 99 1 00 03500 243</t>
  </si>
  <si>
    <t xml:space="preserve"> 0702 00 0 00 00000 000</t>
  </si>
  <si>
    <t xml:space="preserve"> 0702 14 0 00 07950 000</t>
  </si>
  <si>
    <t xml:space="preserve"> 0702 14 0 00 07950 200</t>
  </si>
  <si>
    <t xml:space="preserve"> 0702 14 0 00 07950 240</t>
  </si>
  <si>
    <t xml:space="preserve"> 0702 14 0 00 07950 243</t>
  </si>
  <si>
    <t xml:space="preserve"> 0702 15 0 00 07950 000</t>
  </si>
  <si>
    <t>0702 15 0 00 07950 200</t>
  </si>
  <si>
    <t xml:space="preserve"> 0702 15 0 00 07950 240</t>
  </si>
  <si>
    <t xml:space="preserve"> 0702 15 0 00 07950 243</t>
  </si>
  <si>
    <t>0702 15 0 00 07950 244</t>
  </si>
  <si>
    <t xml:space="preserve"> 0702 15 0 00 07950 400</t>
  </si>
  <si>
    <t xml:space="preserve"> 0702 15 0 00 07950 410</t>
  </si>
  <si>
    <t xml:space="preserve"> 0702 15 0 00 07950 414</t>
  </si>
  <si>
    <t xml:space="preserve"> 0702 99 0 00 02212 000</t>
  </si>
  <si>
    <t xml:space="preserve">Обеспечение деятельности  образовательных учреждений школы-детские сады школы начальные неполные средние средние   </t>
  </si>
  <si>
    <t xml:space="preserve"> 0702 99 0 00 02212 100</t>
  </si>
  <si>
    <t xml:space="preserve"> 0702 99 0 00 02212 110</t>
  </si>
  <si>
    <t xml:space="preserve"> 0702 99 0 00 02212 111</t>
  </si>
  <si>
    <t xml:space="preserve"> 0702 99 0 00 02212 112</t>
  </si>
  <si>
    <t xml:space="preserve"> 0702 99 0 00 02212 119</t>
  </si>
  <si>
    <t xml:space="preserve"> Обеспечение деятельности  образовательных учреждений школы-детские сады школы начальные неполные средние средние  </t>
  </si>
  <si>
    <t xml:space="preserve"> 0702 99 0 00 02259 000</t>
  </si>
  <si>
    <t xml:space="preserve"> 0702 99 0 00 02259 200</t>
  </si>
  <si>
    <t xml:space="preserve"> 0702 99 0 00 02259 240</t>
  </si>
  <si>
    <t xml:space="preserve"> 0702 99 0 00 02259 242</t>
  </si>
  <si>
    <t xml:space="preserve"> 0702 99 0 00 02259 244</t>
  </si>
  <si>
    <t xml:space="preserve"> 0702 99 0 00 02259 800</t>
  </si>
  <si>
    <t xml:space="preserve"> 0702 99 0 00 02259 850</t>
  </si>
  <si>
    <t xml:space="preserve"> 0702 99 0 00 02259 851</t>
  </si>
  <si>
    <t xml:space="preserve"> 0702 99 0 00 02259 852</t>
  </si>
  <si>
    <t xml:space="preserve"> 0702 99 0 00 02259 853</t>
  </si>
  <si>
    <t xml:space="preserve"> 0702 99 0 00 03700 000</t>
  </si>
  <si>
    <t xml:space="preserve">Субсидии бюджетным учреждениям  </t>
  </si>
  <si>
    <t xml:space="preserve"> 0702 99 0 00 03700 600</t>
  </si>
  <si>
    <t xml:space="preserve"> 0702 99 0 00 03700 610</t>
  </si>
  <si>
    <t xml:space="preserve"> 0702 99 0 00 03700 611</t>
  </si>
  <si>
    <t>0702 99 0 00 03800 000</t>
  </si>
  <si>
    <t xml:space="preserve"> Субсидии автономным учреждениям </t>
  </si>
  <si>
    <t xml:space="preserve">Реализация основных общеобразовательных программ в муниципальных общеобразовательных учреждениях   </t>
  </si>
  <si>
    <t>0702 99 0 00 03800 600</t>
  </si>
  <si>
    <t xml:space="preserve"> 0702 99 0 00 03800 620</t>
  </si>
  <si>
    <t xml:space="preserve"> 0702 99 0 00 03800 621</t>
  </si>
  <si>
    <t xml:space="preserve"> 0702 99 0 00 70120 000</t>
  </si>
  <si>
    <t xml:space="preserve"> 0702 99 0 00 70120 100</t>
  </si>
  <si>
    <t xml:space="preserve"> 0702 99 0 00 70120 110</t>
  </si>
  <si>
    <t xml:space="preserve"> 0702 99 0 00 70120 111</t>
  </si>
  <si>
    <t xml:space="preserve"> 0702 99 0 00 70120 119</t>
  </si>
  <si>
    <t xml:space="preserve"> 0702 99 0 00 70120 200</t>
  </si>
  <si>
    <t xml:space="preserve"> 0702 99 0 00 70120 240</t>
  </si>
  <si>
    <t xml:space="preserve"> 0702 99 0 00 70120 244</t>
  </si>
  <si>
    <t xml:space="preserve"> 0702 99 0 00 70120 600</t>
  </si>
  <si>
    <t xml:space="preserve"> 0702 99 0 00 70120 610</t>
  </si>
  <si>
    <t>0702 99 0 00 70120 611</t>
  </si>
  <si>
    <t xml:space="preserve"> 0702 99 0 00 70120 620</t>
  </si>
  <si>
    <t xml:space="preserve"> 0702 99 0 00 70120 621</t>
  </si>
  <si>
    <t xml:space="preserve"> 0702 99 0 00 70510 000</t>
  </si>
  <si>
    <t xml:space="preserve"> 0702 99 0 00 70510 100</t>
  </si>
  <si>
    <t xml:space="preserve"> 0702 99 0 00 70510 110</t>
  </si>
  <si>
    <t xml:space="preserve"> 0702 99 0 00 70510 111</t>
  </si>
  <si>
    <t xml:space="preserve"> 0702 99 0 00 70510 200</t>
  </si>
  <si>
    <t xml:space="preserve"> 0702 99 0 00 70510 240</t>
  </si>
  <si>
    <t xml:space="preserve"> 0702 99 0 00 70510 242</t>
  </si>
  <si>
    <t xml:space="preserve"> 0702 99 0 00 70510 244</t>
  </si>
  <si>
    <t xml:space="preserve"> 0702 99 0 00 70510 600</t>
  </si>
  <si>
    <t xml:space="preserve"> 0702 99 0 00 70510 610</t>
  </si>
  <si>
    <t xml:space="preserve"> 0702 99 0 00 70510 612</t>
  </si>
  <si>
    <t xml:space="preserve"> 0702 99 0 00 70510 620</t>
  </si>
  <si>
    <t xml:space="preserve"> 0702 99 0 00 70510 622</t>
  </si>
  <si>
    <t xml:space="preserve"> 0702 99 0 00 70849 000</t>
  </si>
  <si>
    <t xml:space="preserve"> 0702 99 0 00 70849 200</t>
  </si>
  <si>
    <t xml:space="preserve"> 0702 99 0 00 70849 240</t>
  </si>
  <si>
    <t xml:space="preserve">  Социальная поддержка отдельных категорий детей, обучающихся в образовательных организациях</t>
  </si>
  <si>
    <t xml:space="preserve"> 0702 99 0 00 70849 244</t>
  </si>
  <si>
    <t xml:space="preserve"> 0702 99 0 00 70849 600</t>
  </si>
  <si>
    <t xml:space="preserve"> 0702 99 0 00 70849 610</t>
  </si>
  <si>
    <t xml:space="preserve"> 0702 99 0 00 70849 611</t>
  </si>
  <si>
    <t xml:space="preserve"> 0702 99 0 00 70849 620</t>
  </si>
  <si>
    <t xml:space="preserve"> 0702 99 0 00 70849 621</t>
  </si>
  <si>
    <t xml:space="preserve"> 0702 99 0 00 L0272 000</t>
  </si>
  <si>
    <t xml:space="preserve">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 </t>
  </si>
  <si>
    <t xml:space="preserve"> 0702 99 0 00 L0272 200</t>
  </si>
  <si>
    <t xml:space="preserve"> 0702 99 0 00 L0272 240</t>
  </si>
  <si>
    <t xml:space="preserve"> 0702 99 0 00 L0272 243</t>
  </si>
  <si>
    <t xml:space="preserve"> 0702 99 1 00 R3040 000</t>
  </si>
  <si>
    <t xml:space="preserve"> 0702 99 1 00 R3040 200</t>
  </si>
  <si>
    <t xml:space="preserve"> 0702 99 1 00 R3040 240</t>
  </si>
  <si>
    <t xml:space="preserve"> 0702 99 1 00 R3040 244</t>
  </si>
  <si>
    <t>Расходы Новосибирского района на организацию  бесплатного горячего питания обучающихся, получающих начальное общее образование в муниципальных образовательных организациях, государственной программы Новосибирской области "Развитие образования, создание условий для специализации детей и учащейся молодежи Новосибирской области"</t>
  </si>
  <si>
    <t xml:space="preserve"> 0702 99 1 04 53030 000</t>
  </si>
  <si>
    <t xml:space="preserve">  Расходы Новосибирского района на ежемесячное денежное вознаграждение за классное руководство педагогическим работникам муниципальных образовательных организаций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</si>
  <si>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0702 99 1 04 53030 100</t>
  </si>
  <si>
    <t xml:space="preserve"> 0702 99 1 04 53030 110</t>
  </si>
  <si>
    <t xml:space="preserve"> 0702 99 1 04 53030 111</t>
  </si>
  <si>
    <t xml:space="preserve"> 0702 99 1 04 53030 119</t>
  </si>
  <si>
    <t>0702 99 1 04 53030 600</t>
  </si>
  <si>
    <t xml:space="preserve"> 0702 99 1 04 53030 610</t>
  </si>
  <si>
    <t xml:space="preserve"> 0702 99 1 04 53030 612</t>
  </si>
  <si>
    <t xml:space="preserve"> 0702 99 1 04 53030 620</t>
  </si>
  <si>
    <t xml:space="preserve"> 0702 99 1 04 53030 622</t>
  </si>
  <si>
    <t xml:space="preserve"> 0702 99 2 00 02259 000</t>
  </si>
  <si>
    <t xml:space="preserve">Обеспечение деятельности подведомственных учреждений общего образования Новосибирского района на проведение капитальных ремонтов учреждений общего образования   </t>
  </si>
  <si>
    <t xml:space="preserve"> 0702 99 2 00 02259 200</t>
  </si>
  <si>
    <t xml:space="preserve"> 0702 99 2 00 02259 240</t>
  </si>
  <si>
    <t xml:space="preserve"> 0702 99 2 00 02259 243</t>
  </si>
  <si>
    <t xml:space="preserve"> 0703 00 0 00 00000 000</t>
  </si>
  <si>
    <t xml:space="preserve"> 0703 12 0 00 07950 000</t>
  </si>
  <si>
    <t xml:space="preserve">  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</t>
  </si>
  <si>
    <t xml:space="preserve"> 0703 12 0 00 07950 200</t>
  </si>
  <si>
    <t xml:space="preserve"> 0703 12 0 00 07950 240</t>
  </si>
  <si>
    <t xml:space="preserve"> 0703 12 0 00 07950 243</t>
  </si>
  <si>
    <t xml:space="preserve"> 0703 12 0 00 07950 400</t>
  </si>
  <si>
    <t xml:space="preserve"> 0703 12 0 00 07950 410</t>
  </si>
  <si>
    <t xml:space="preserve"> 0703 12 0 00 07950 414</t>
  </si>
  <si>
    <t xml:space="preserve"> 0703 12 0 00 07950 600</t>
  </si>
  <si>
    <t xml:space="preserve"> 0703 12 0 00 07950 610</t>
  </si>
  <si>
    <t>0703 12 0 00 07950 612</t>
  </si>
  <si>
    <t xml:space="preserve"> 0703 15 0 00 07950 000</t>
  </si>
  <si>
    <t xml:space="preserve"> Расходы Новосибирского района на финансирование муниципальной программы Новосибирского района Новосибирской области «Создание условий для функционирования муниципальных образовательных учреждений Новосибирского района Новосибирской области на 2019-2021 годы» </t>
  </si>
  <si>
    <t xml:space="preserve"> 0703 15 0 00 07950 200</t>
  </si>
  <si>
    <t xml:space="preserve"> 0703 15 0 00 07950 240</t>
  </si>
  <si>
    <t xml:space="preserve"> 0703 15 0 00 07950 243</t>
  </si>
  <si>
    <t xml:space="preserve"> 0703 15 0 00 07950 600</t>
  </si>
  <si>
    <t xml:space="preserve"> 0703 15 0 00 07950 610</t>
  </si>
  <si>
    <t xml:space="preserve"> 0703 15 0 00 07950 612</t>
  </si>
  <si>
    <t xml:space="preserve"> 0703 99 0 00 02312 000</t>
  </si>
  <si>
    <t xml:space="preserve">Расходы на обеспечение деятельности учреждений по внешкольной работе с детьми Новосибирского района  </t>
  </si>
  <si>
    <t xml:space="preserve"> 0703 99 0 00 02312 100</t>
  </si>
  <si>
    <t xml:space="preserve"> 0703 99 0 00 02312 110</t>
  </si>
  <si>
    <t xml:space="preserve"> 0703 99 0 00 02312 111</t>
  </si>
  <si>
    <t xml:space="preserve"> 0703 99 0 00 02312 112</t>
  </si>
  <si>
    <t xml:space="preserve"> 0703 99 0 00 02312 113</t>
  </si>
  <si>
    <t xml:space="preserve"> 0703 99 0 00 02312 119</t>
  </si>
  <si>
    <t xml:space="preserve"> 0703 99 0 00 02359 000</t>
  </si>
  <si>
    <t xml:space="preserve"> 0703 99 0 00 02359 200</t>
  </si>
  <si>
    <t xml:space="preserve"> 0703 99 0 00 02359 240</t>
  </si>
  <si>
    <t xml:space="preserve"> 0703 99 0 00 02359 242</t>
  </si>
  <si>
    <t xml:space="preserve"> 0703 99 0 00 02359 244</t>
  </si>
  <si>
    <t xml:space="preserve"> 0703 99 0 00 02359 800</t>
  </si>
  <si>
    <t xml:space="preserve"> 0703 99 0 00 02359 850</t>
  </si>
  <si>
    <t xml:space="preserve"> 0703 99 0 00 02359 851</t>
  </si>
  <si>
    <t xml:space="preserve"> 0703 99 0 00 02359 852</t>
  </si>
  <si>
    <t xml:space="preserve"> 0703 99 0 00 02359 853</t>
  </si>
  <si>
    <t xml:space="preserve"> 0703 99 0 00 03900 000</t>
  </si>
  <si>
    <t xml:space="preserve"> 0703 99 0 00 03900 600</t>
  </si>
  <si>
    <t xml:space="preserve"> 0703 99 0 00 03900 610</t>
  </si>
  <si>
    <t xml:space="preserve">  Предоставление субсидий бюджетным, автономным учреждениям по внешкольной работе с детьми и иным некоммерческим организациям Новосибирского района</t>
  </si>
  <si>
    <t xml:space="preserve"> 0703 99 0 00 03900 611</t>
  </si>
  <si>
    <t xml:space="preserve"> 0703 99 0 00 70510 000</t>
  </si>
  <si>
    <t xml:space="preserve"> 0703 99 0 00 70510 100</t>
  </si>
  <si>
    <t xml:space="preserve"> 0703 99 0 00 70510 110</t>
  </si>
  <si>
    <t xml:space="preserve"> 0703 99 0 00 70510 111</t>
  </si>
  <si>
    <t xml:space="preserve"> 0703 99 0 00 70510 200</t>
  </si>
  <si>
    <t xml:space="preserve"> 0703 99 0 00 70510 240</t>
  </si>
  <si>
    <t xml:space="preserve"> 0703 99 0 00 70510 244</t>
  </si>
  <si>
    <t xml:space="preserve"> 0703 99 0 00 70510 600</t>
  </si>
  <si>
    <t xml:space="preserve"> 0703 99 0 00 70510 610</t>
  </si>
  <si>
    <t xml:space="preserve"> 0703 99 0 00 70510 611</t>
  </si>
  <si>
    <t xml:space="preserve"> 0703 99 0 00 70510 612</t>
  </si>
  <si>
    <t xml:space="preserve"> 0703 99 0 00 L0272 000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</si>
  <si>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объектам и услугам </t>
  </si>
  <si>
    <t xml:space="preserve"> 0703 99 0 00 L0272 200</t>
  </si>
  <si>
    <t xml:space="preserve"> 0703 99 0 00 L0272 240</t>
  </si>
  <si>
    <t xml:space="preserve"> 0703 99 0 00 L0272 243</t>
  </si>
  <si>
    <t xml:space="preserve"> 0703 99 0 00 S0510 000</t>
  </si>
  <si>
    <t xml:space="preserve">Расходы Новосибирского района на реализацию мероприятий по обеспечению сбалансированности местных бюджетов в рамках государственной программы Новосибирской области "Управление  финансами в Новосибирской области" софинансирование   </t>
  </si>
  <si>
    <t xml:space="preserve"> 0703 99 0 00 S0510 100</t>
  </si>
  <si>
    <t xml:space="preserve"> 0703 99 0 00 S0510 110</t>
  </si>
  <si>
    <t xml:space="preserve"> 0703 99 0 00 S0510 111</t>
  </si>
  <si>
    <t xml:space="preserve"> 0703 99 3 00 03900 000</t>
  </si>
  <si>
    <t xml:space="preserve">Расходы на обеспечение деятельности подведомственных учреждений общего образования Новосибирского района на проведение капитальных ремонтов учрежденийдополнительного образования детей   </t>
  </si>
  <si>
    <t xml:space="preserve"> 0703 99 3 00 03900 200</t>
  </si>
  <si>
    <t xml:space="preserve"> 0703 99 3 00 03900 240</t>
  </si>
  <si>
    <t xml:space="preserve"> 0703 99 3 00 03900 243</t>
  </si>
  <si>
    <t xml:space="preserve"> 0707 00 0 00 00000 000</t>
  </si>
  <si>
    <t xml:space="preserve"> 0707 19 0 00 07950 000</t>
  </si>
  <si>
    <t xml:space="preserve">  Расходы   на муниципальную программу Новосибирского района Новосибирской области "Развитие молодежной политики в Новосибирском районе Новосибирской области на 2019-2021 годы" </t>
  </si>
  <si>
    <t xml:space="preserve"> 0707 19 0 00 07950 200</t>
  </si>
  <si>
    <t xml:space="preserve"> 0707 19 0 00 07950 240</t>
  </si>
  <si>
    <t xml:space="preserve"> 0707 19 0 00 07950 244</t>
  </si>
  <si>
    <t xml:space="preserve"> 0707 99 0 00 S0359 000</t>
  </si>
  <si>
    <t xml:space="preserve">  Расходы Новосибирского района на оздоровление детей в рамках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2014-2020 годы" софинансирование </t>
  </si>
  <si>
    <t xml:space="preserve"> 0707 99 0 00 S0359 200</t>
  </si>
  <si>
    <t xml:space="preserve"> 0707 99 0 00 S0359 240</t>
  </si>
  <si>
    <t xml:space="preserve"> 0707 99 0 00 S0359 244</t>
  </si>
  <si>
    <t xml:space="preserve"> 0709 00 0 00 00000 000</t>
  </si>
  <si>
    <t xml:space="preserve"> 0709 15 0 00 70910 000</t>
  </si>
  <si>
    <t xml:space="preserve">  Установка и модернизации систем видеонаблюдения, автоматической пожарной сигнализации и пожарного мониторинга в муниципальных образовательных организациях </t>
  </si>
  <si>
    <t xml:space="preserve"> 0709 15 0 00 70910 200</t>
  </si>
  <si>
    <t xml:space="preserve"> 0709 15 0 00 70910 240</t>
  </si>
  <si>
    <t xml:space="preserve"> 0709 15 0 00 70910 244</t>
  </si>
  <si>
    <t xml:space="preserve"> 0709 15 0 00 S0910 000</t>
  </si>
  <si>
    <t xml:space="preserve">Расходы Новосибирского района на реализацию мероприятий государственной программы Новосибирской области "Построение и развитие аппаратно-программного комплекса "Безопасный город" в Новосибирской области на 2016 - 2021 годы"   за счет средств районного бюджета  </t>
  </si>
  <si>
    <t xml:space="preserve"> 0709 15 0 00 S0910 200</t>
  </si>
  <si>
    <t xml:space="preserve"> 0709 15 0 00 S0910 240</t>
  </si>
  <si>
    <t xml:space="preserve"> 0709 15 0 00 S0910 244</t>
  </si>
  <si>
    <t xml:space="preserve"> 0709 99 0 00 02612 000</t>
  </si>
  <si>
    <t xml:space="preserve">  Расходы на обеспечение деятельности МКУ "Центр  бухгалтерского, материально технического обеспечения" Новосибирского района</t>
  </si>
  <si>
    <t xml:space="preserve">Расходы на обеспечение деятельности МКУ "Центр  бухгалтерского, материально технического обеспечения" Новосибирского района  </t>
  </si>
  <si>
    <t xml:space="preserve"> 0709 99 0 00 02612 100</t>
  </si>
  <si>
    <t xml:space="preserve"> 0709 99 0 00 02612 110</t>
  </si>
  <si>
    <t xml:space="preserve"> 0709 99 0 00 02612 111</t>
  </si>
  <si>
    <t xml:space="preserve"> 0709 99 0 00 02612 112</t>
  </si>
  <si>
    <t xml:space="preserve"> 0709 99 0 00 02612 119</t>
  </si>
  <si>
    <t xml:space="preserve"> 0709 99 0 00 02659 000</t>
  </si>
  <si>
    <t xml:space="preserve"> 0709 99 0 00 02659 200</t>
  </si>
  <si>
    <t xml:space="preserve"> 0709 99 0 00 02659 240</t>
  </si>
  <si>
    <t xml:space="preserve"> 0709 99 0 00 02659 242</t>
  </si>
  <si>
    <t xml:space="preserve"> 0709 99 0 00 02659 244</t>
  </si>
  <si>
    <t xml:space="preserve"> 0709 99 0 00 02659 800</t>
  </si>
  <si>
    <t xml:space="preserve"> 0709 99 0 00 02659 850</t>
  </si>
  <si>
    <t xml:space="preserve"> 0709 99 0 00 02659 853</t>
  </si>
  <si>
    <t xml:space="preserve"> 0709 99 0 00 03312 000</t>
  </si>
  <si>
    <t xml:space="preserve">  Расходы на обеспечение деятельности МКОУ "Центр  диагностики и консультирования" Новосибирского района </t>
  </si>
  <si>
    <t xml:space="preserve"> 0709 99 0 00 03312 100</t>
  </si>
  <si>
    <t xml:space="preserve"> 0709 99 0 00 03312 110</t>
  </si>
  <si>
    <t xml:space="preserve"> 0709 99 0 00 03312 111</t>
  </si>
  <si>
    <t>0709 99 0 00 03312 119</t>
  </si>
  <si>
    <t xml:space="preserve"> 0709 99 0 00 03359 000</t>
  </si>
  <si>
    <t xml:space="preserve">Расходы на обеспечение деятельности МКОУ "Центр  диагностики и консультирования" Новосибирского района   </t>
  </si>
  <si>
    <t xml:space="preserve"> 0709 99 0 00 03359 200</t>
  </si>
  <si>
    <t xml:space="preserve"> 0709 99 0 00 03359 240</t>
  </si>
  <si>
    <t xml:space="preserve"> 0709 99 0 00 03359 242</t>
  </si>
  <si>
    <t xml:space="preserve"> 0709 99 0 00 03359 244</t>
  </si>
  <si>
    <t xml:space="preserve"> 0709 99 0 00 03359 800</t>
  </si>
  <si>
    <t xml:space="preserve"> 0709 99 0 00 03359 850</t>
  </si>
  <si>
    <t xml:space="preserve"> 0709 99 0 00 03359 853</t>
  </si>
  <si>
    <t xml:space="preserve"> 0709 99 0 00 03412 000</t>
  </si>
  <si>
    <t xml:space="preserve">  Расходы на обеспечение деятельности МКОУ "Информационно-методический центр" Новосибирского района за счет средств районного бюджета</t>
  </si>
  <si>
    <t xml:space="preserve"> 0709 99 0 00 03412 100</t>
  </si>
  <si>
    <t xml:space="preserve"> 0709 99 0 00 03412 110</t>
  </si>
  <si>
    <t xml:space="preserve"> 0709 99 0 00 03412 111</t>
  </si>
  <si>
    <t xml:space="preserve"> 0709 99 0 00 03412 112</t>
  </si>
  <si>
    <t xml:space="preserve"> 0709 99 0 00 03412 119</t>
  </si>
  <si>
    <t xml:space="preserve"> 0709 99 0 00 03459 000</t>
  </si>
  <si>
    <t xml:space="preserve"> 0709 99 0 00 03459 200</t>
  </si>
  <si>
    <t xml:space="preserve"> 0709 99 0 00 03459 240</t>
  </si>
  <si>
    <t xml:space="preserve"> 0709 99 0 00 03459 242</t>
  </si>
  <si>
    <t xml:space="preserve"> 0709 99 0 00 03459 244</t>
  </si>
  <si>
    <t xml:space="preserve"> 0709 99 0 00 03459 800</t>
  </si>
  <si>
    <t xml:space="preserve"> 0709 99 0 00 03459 850</t>
  </si>
  <si>
    <t xml:space="preserve"> 0709 99 0 00 03459 853</t>
  </si>
  <si>
    <t xml:space="preserve"> 0709 99 0 00 04300 000</t>
  </si>
  <si>
    <t xml:space="preserve">  Расходы Новосибирского района на реализацию мероприятий в области образования </t>
  </si>
  <si>
    <t xml:space="preserve"> 0709 99 0 00 04300 300</t>
  </si>
  <si>
    <t xml:space="preserve"> 0709 99 0 00 04300 350</t>
  </si>
  <si>
    <t xml:space="preserve"> 0709 99 0 00 20540 000</t>
  </si>
  <si>
    <t xml:space="preserve"> 0709 99 0 00 20540 200</t>
  </si>
  <si>
    <t xml:space="preserve"> 0709 99 0 00 20540 240</t>
  </si>
  <si>
    <t xml:space="preserve"> 0709 99 0 00 20540 244</t>
  </si>
  <si>
    <t xml:space="preserve"> 0709 99 0 00 20540 600</t>
  </si>
  <si>
    <t xml:space="preserve"> 0709 99 0 00 20540 610</t>
  </si>
  <si>
    <t xml:space="preserve"> 0709 99 0 00 20540 612</t>
  </si>
  <si>
    <t xml:space="preserve"> 0709 99 0 00 70380 000</t>
  </si>
  <si>
    <t xml:space="preserve">Ресурсное обеспечение модернизации образования  </t>
  </si>
  <si>
    <t xml:space="preserve">   Расходы Новосибирского района на реализацию мероприятий по ресурсному обеспечению модернизации образования Новосибирской области  подпрограммы "Развитие дошкольного, общего и дополнительного образования детей" 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</si>
  <si>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 xml:space="preserve"> 0709 99 0 00 70380 200</t>
  </si>
  <si>
    <t xml:space="preserve"> 0709 99 0 00 70380 240</t>
  </si>
  <si>
    <t xml:space="preserve"> 0709 99 0 00 70380 244</t>
  </si>
  <si>
    <t xml:space="preserve"> 0709 99 0 00 70510 000</t>
  </si>
  <si>
    <t xml:space="preserve"> 0709 99 0 00 70510 100</t>
  </si>
  <si>
    <t xml:space="preserve"> 0709 99 0 00 70510 110</t>
  </si>
  <si>
    <t xml:space="preserve"> 0709 99 0 00 70510 111</t>
  </si>
  <si>
    <t xml:space="preserve"> 0709 99 0 00 S0380 000</t>
  </si>
  <si>
    <t xml:space="preserve"> 0709 99 0 00 S0380 200</t>
  </si>
  <si>
    <t xml:space="preserve"> 0709 99 0 00 S0380 240</t>
  </si>
  <si>
    <t xml:space="preserve"> 0709 99 0 00 S0380 244</t>
  </si>
  <si>
    <t>0709 99 0 E1 51690 000</t>
  </si>
  <si>
    <t xml:space="preserve">  Обновлению материально-технической базы для формирования у обучающихся современных технологических и гуманитарных навыков </t>
  </si>
  <si>
    <t xml:space="preserve"> 0709 99 0 E1 51690 200</t>
  </si>
  <si>
    <t xml:space="preserve"> 0709 99 0 E1 51690 240</t>
  </si>
  <si>
    <t xml:space="preserve"> 0709 99 0 E1 51690 244</t>
  </si>
  <si>
    <t xml:space="preserve"> 0709 99 0 E1 51690 600</t>
  </si>
  <si>
    <t xml:space="preserve"> 0709 99 0 E1 51690 610</t>
  </si>
  <si>
    <t xml:space="preserve"> 0709 99 0 E1 51690 612</t>
  </si>
  <si>
    <t xml:space="preserve"> 0709 99 0 E1 S1690 000</t>
  </si>
  <si>
    <t xml:space="preserve">  Расходы Новосибирского района на реализацию мероприятий по обновлению материально-технической базы для формирования у обучающихся современных технологических и гуманитарных навыков государственной программы Новосибирской области "Развитие образования, создание условий для социализации детей и учащейся молодежи в Новосибирской области"</t>
  </si>
  <si>
    <t>0709 99 0 E1 S1690 200</t>
  </si>
  <si>
    <t xml:space="preserve"> 0709 99 0 E1 S1690 240</t>
  </si>
  <si>
    <t xml:space="preserve"> 0709 99 0 E1 S1690 244</t>
  </si>
  <si>
    <t xml:space="preserve"> 0709 99 0 E1 S1690 600</t>
  </si>
  <si>
    <t xml:space="preserve"> 0709 99 0 E1 S1690 610</t>
  </si>
  <si>
    <t xml:space="preserve"> 0709 99 0 E1 S1690 612</t>
  </si>
  <si>
    <t xml:space="preserve"> 0709 99 0 E2 54910 000</t>
  </si>
  <si>
    <t xml:space="preserve"> Создание новых мест дополнительного образования детей </t>
  </si>
  <si>
    <t xml:space="preserve"> 0709 99 0 E2 54910 600</t>
  </si>
  <si>
    <t xml:space="preserve"> 0709 99 0 E2 54910 610</t>
  </si>
  <si>
    <t xml:space="preserve"> 0709 99 0 E2 54910 612</t>
  </si>
  <si>
    <t xml:space="preserve"> 0800 00 0 00 00000 000</t>
  </si>
  <si>
    <t xml:space="preserve"> 0801 00 0 00 00000 000</t>
  </si>
  <si>
    <t>0801 12 0 00 02912 000</t>
  </si>
  <si>
    <t xml:space="preserve">  Расходы Новосибирского района на обеспечение деятельности МКУ "Управление культуры Новосибирского района"</t>
  </si>
  <si>
    <t xml:space="preserve"> 0801 12 0 00 02912 100</t>
  </si>
  <si>
    <t xml:space="preserve"> 0801 12 0 00 02912 110</t>
  </si>
  <si>
    <t>0801 12 0 00 02912 111</t>
  </si>
  <si>
    <t xml:space="preserve"> 0801 12 0 00 02912 119</t>
  </si>
  <si>
    <t xml:space="preserve"> 0801 12 0 00 02959 000</t>
  </si>
  <si>
    <t>Расходы Новосибирского района на обеспечение деятельности МКУ "Управление культуры Новосибирского района"</t>
  </si>
  <si>
    <t xml:space="preserve"> 0801 12 0 00 02959 200</t>
  </si>
  <si>
    <t xml:space="preserve"> 0801 12 0 00 02959 240</t>
  </si>
  <si>
    <t xml:space="preserve"> 0801 12 0 00 02959 242</t>
  </si>
  <si>
    <t xml:space="preserve"> 0801 12 0 00 02959 244</t>
  </si>
  <si>
    <t xml:space="preserve"> 0801 12 0 00 02959 800</t>
  </si>
  <si>
    <t xml:space="preserve"> 0801 12 0 00 02959 850</t>
  </si>
  <si>
    <t xml:space="preserve"> 0801 12 0 00 02959 851</t>
  </si>
  <si>
    <t xml:space="preserve"> 0801 12 0 00 02959 852</t>
  </si>
  <si>
    <t xml:space="preserve"> 0801 12 0 00 02959 853</t>
  </si>
  <si>
    <t xml:space="preserve"> 0801 12 0 00 07950 000</t>
  </si>
  <si>
    <t xml:space="preserve">Расходы Новосибирского района на финансирование муниципальной программы Новосибирского района Новосибирской области  "Развитие культуры и искусства в Новосибирском районе Новосибирской области на 2018-2021годы"  </t>
  </si>
  <si>
    <t xml:space="preserve"> 0801 12 0 00 07950 500</t>
  </si>
  <si>
    <t xml:space="preserve"> 0801 12 0 00 07950 540</t>
  </si>
  <si>
    <t xml:space="preserve"> 0801 12 0 00 70660 000</t>
  </si>
  <si>
    <t xml:space="preserve">  Проведение капитального ремонта муниципальных учреждений сферы культуры на территории Новосибирской области</t>
  </si>
  <si>
    <t xml:space="preserve"> 0801 12 0 00 70660 500</t>
  </si>
  <si>
    <t xml:space="preserve"> 0801 12 0 00 70660 520</t>
  </si>
  <si>
    <t xml:space="preserve"> 0801 12 0 00 70660 523</t>
  </si>
  <si>
    <t xml:space="preserve"> 0801 12 0 00 L5195 000</t>
  </si>
  <si>
    <t xml:space="preserve">  Расходы Новосибирского района на государственную поддержку муниципальных учреждений культуры, находящихся на территории сельских поселений, государственной программы Новосибирской области "Культура Новосибирской области"</t>
  </si>
  <si>
    <t>0801 12 0 00 L5195 200</t>
  </si>
  <si>
    <t xml:space="preserve"> 0801 12 0 00 L5195 240</t>
  </si>
  <si>
    <t xml:space="preserve"> 0801 12 0 00 L5195 244</t>
  </si>
  <si>
    <t xml:space="preserve"> 0801 12 0 07 L4670 000</t>
  </si>
  <si>
    <t xml:space="preserve">  Обеспечение развития и укрепления материально-технической базы домов культуры в населенных пунктах с числом жителей до 50 тысяч человек </t>
  </si>
  <si>
    <t xml:space="preserve"> 0801 12 0 07 L4670 500</t>
  </si>
  <si>
    <t xml:space="preserve"> 0801 99 0 00 02700 000</t>
  </si>
  <si>
    <t xml:space="preserve">  Расходы на обеспечение деятельности МАУ "Сибирь" Новосибирского района</t>
  </si>
  <si>
    <t xml:space="preserve"> 0801 99 0 00 02700 600</t>
  </si>
  <si>
    <t>0801 99 0 00 02700 620</t>
  </si>
  <si>
    <t xml:space="preserve"> 0801 99 0 00 02700 621</t>
  </si>
  <si>
    <t xml:space="preserve"> 0801 99 0 00 02812 000</t>
  </si>
  <si>
    <t xml:space="preserve"> Расходы на обеспечение деятельности Центральной библиотечной системы Новосибирского района </t>
  </si>
  <si>
    <t xml:space="preserve"> 0801 99 0 00 02812 100</t>
  </si>
  <si>
    <t xml:space="preserve"> 0801 99 0 00 02812 110</t>
  </si>
  <si>
    <t xml:space="preserve"> 0801 99 0 00 02812 111</t>
  </si>
  <si>
    <t>0801 99 0 00 02812 119</t>
  </si>
  <si>
    <t xml:space="preserve"> 0801 99 0 00 02859 000</t>
  </si>
  <si>
    <t xml:space="preserve">  Расходы на обеспечение деятельности Центральной библиотечной системы Новосибирского района</t>
  </si>
  <si>
    <t>0801 99 0 00 02859 200</t>
  </si>
  <si>
    <t xml:space="preserve"> 0801 99 0 00 02859 240</t>
  </si>
  <si>
    <t xml:space="preserve"> 0801 99 0 00 02859 242</t>
  </si>
  <si>
    <t xml:space="preserve"> 0801 99 0 00 02859 244</t>
  </si>
  <si>
    <t>0801 99 0 00 02859 800</t>
  </si>
  <si>
    <t xml:space="preserve"> 0801 99 0 00 02859 850</t>
  </si>
  <si>
    <t xml:space="preserve"> 0801 99 0 00 02859 851</t>
  </si>
  <si>
    <t xml:space="preserve"> 0801 99 0 00 02859 852</t>
  </si>
  <si>
    <t xml:space="preserve"> 0801 99 0 00 02859 853</t>
  </si>
  <si>
    <t xml:space="preserve"> 0801 99 0 00 70340 000</t>
  </si>
  <si>
    <t xml:space="preserve">  Формирование условий для обеспечения беспрепятственного доступа инвалидов и других маломобильных групп населения к приоритетным для них  объектам и услугам</t>
  </si>
  <si>
    <t xml:space="preserve"> 0801 99 0 00 70510 000</t>
  </si>
  <si>
    <t xml:space="preserve"> 0801 99 0 00 70510 200</t>
  </si>
  <si>
    <t xml:space="preserve"> 0801 99 0 00 70510 240</t>
  </si>
  <si>
    <t xml:space="preserve"> 0801 99 0 00 70510 242</t>
  </si>
  <si>
    <t xml:space="preserve"> 1000 00 0 00 00000 000</t>
  </si>
  <si>
    <t xml:space="preserve"> 1001 00 0 00 00000 000</t>
  </si>
  <si>
    <t xml:space="preserve"> 1001 99 0 00 02959 000</t>
  </si>
  <si>
    <t xml:space="preserve"> 1001 99 0 00 02959 300</t>
  </si>
  <si>
    <t xml:space="preserve">  Пенсионное обеспечение Новосибирского района</t>
  </si>
  <si>
    <t>1001 99 0 00 02959 310</t>
  </si>
  <si>
    <t xml:space="preserve"> 1001 99 0 00 02959 312</t>
  </si>
  <si>
    <t>1002 00 0 00 00000 000</t>
  </si>
  <si>
    <t xml:space="preserve"> 1002 99 0 00 70180 000</t>
  </si>
  <si>
    <t xml:space="preserve">Обеспечение социального обслуживания отдельных категорий граждан   </t>
  </si>
  <si>
    <t xml:space="preserve"> 1002 99 0 00 70180 600</t>
  </si>
  <si>
    <t xml:space="preserve"> 1002 99 0 00 70180 610</t>
  </si>
  <si>
    <t xml:space="preserve"> 1002 99 0 00 70180 611</t>
  </si>
  <si>
    <t xml:space="preserve"> 1002 99 0 00 70510 000</t>
  </si>
  <si>
    <t xml:space="preserve"> 1002 99 0 00 70510 600</t>
  </si>
  <si>
    <t xml:space="preserve"> 1002 99 0 00 70510 610</t>
  </si>
  <si>
    <t xml:space="preserve"> 1002 99 0 00 70510 612</t>
  </si>
  <si>
    <t xml:space="preserve"> 1002 99 0 P3 51630 000</t>
  </si>
  <si>
    <t xml:space="preserve">Создание системы долговременного ухода за гражданами пожилого возраста и инвалидами   </t>
  </si>
  <si>
    <t xml:space="preserve"> 1002 99 0 P3 51630 200</t>
  </si>
  <si>
    <t xml:space="preserve"> 1002 99 0 P3 51630 240</t>
  </si>
  <si>
    <t xml:space="preserve"> 1002 99 0 P3 51630 244</t>
  </si>
  <si>
    <t xml:space="preserve"> 1002 99 0 P3 51630 600</t>
  </si>
  <si>
    <t xml:space="preserve"> 1002 99 0 P3 51630 610</t>
  </si>
  <si>
    <t xml:space="preserve"> 1002 99 0 P3 51630 612</t>
  </si>
  <si>
    <t xml:space="preserve"> 1003 00 0 00 00000 000</t>
  </si>
  <si>
    <t xml:space="preserve"> 1003 99 0 00 L4979 000</t>
  </si>
  <si>
    <t xml:space="preserve">  Обеспечение жильем молодых семей </t>
  </si>
  <si>
    <t xml:space="preserve"> 1003 99 0 00 L4979 300</t>
  </si>
  <si>
    <t xml:space="preserve"> 1003 99 0 00 L4979 320</t>
  </si>
  <si>
    <t xml:space="preserve"> 1003 99 0 00 L4979 322</t>
  </si>
  <si>
    <t xml:space="preserve"> 1004 00 0 00 00000 000</t>
  </si>
  <si>
    <t xml:space="preserve"> 1004 99 0 00 03059 000</t>
  </si>
  <si>
    <t xml:space="preserve"> Расходы на оказание социальной помощи населению Новосибирского района </t>
  </si>
  <si>
    <t xml:space="preserve"> 1004 99 0 00 03059 600</t>
  </si>
  <si>
    <t xml:space="preserve"> 1004 99 0 00 03059 610</t>
  </si>
  <si>
    <t xml:space="preserve"> 1004 99 0 00 03059 612</t>
  </si>
  <si>
    <t xml:space="preserve"> 1004 99 3 00 70289 000</t>
  </si>
  <si>
    <t>1004 99 3 00 70289 300</t>
  </si>
  <si>
    <t xml:space="preserve"> 1004 99 3 00 70289 320</t>
  </si>
  <si>
    <t xml:space="preserve"> 1004 99 3 00 70289 321</t>
  </si>
  <si>
    <t xml:space="preserve"> 1004 99 4 00 70289 000</t>
  </si>
  <si>
    <t xml:space="preserve"> 1004 99 4 00 70289 200</t>
  </si>
  <si>
    <t xml:space="preserve"> 1004 99 4 00 70289 240</t>
  </si>
  <si>
    <t xml:space="preserve"> 1004 99 4 00 70289 244</t>
  </si>
  <si>
    <t xml:space="preserve"> 1004 99 5 00 70289 000</t>
  </si>
  <si>
    <t xml:space="preserve">Расходы Новосибирского района на социальную поддержку детей-сирот и детей, оставшихся без попечения родителей, в части выплаты приемной семье на содержание подопечных детей </t>
  </si>
  <si>
    <t>Расходы Новосибирского района  на выплату вознаграждения приемным родителям за счет средств областного бюджета</t>
  </si>
  <si>
    <t xml:space="preserve">  Организация и осуществление деятельности по опеке и попечительству, социальной поддержке детей-сирот и детей,  оставшихся без попечения родителей</t>
  </si>
  <si>
    <t>1004 99 5 00 70289 300</t>
  </si>
  <si>
    <t xml:space="preserve"> 1004 99 5 00 70289 320</t>
  </si>
  <si>
    <t xml:space="preserve"> 1004 99 5 00 70289 321</t>
  </si>
  <si>
    <t xml:space="preserve"> 1006 00 0 00 00000 000</t>
  </si>
  <si>
    <t xml:space="preserve"> 1006 99 0 00 02459 000</t>
  </si>
  <si>
    <t xml:space="preserve">  Непрограммные направления районного бюджета на содержание Барышевского центра помощи детям, оставщихся без попечения родителей </t>
  </si>
  <si>
    <t xml:space="preserve"> 1006 99 0 00 02459 200</t>
  </si>
  <si>
    <t xml:space="preserve"> 1006 99 0 00 02459 240</t>
  </si>
  <si>
    <t xml:space="preserve"> 1006 99 0 00 02459 242</t>
  </si>
  <si>
    <t>1006 99 0 00 02459 244</t>
  </si>
  <si>
    <t xml:space="preserve"> 1006 99 0 00 02459 800</t>
  </si>
  <si>
    <t xml:space="preserve"> 1006 99 0 00 02459 850</t>
  </si>
  <si>
    <t>1006 99 0 00 02459 851</t>
  </si>
  <si>
    <t xml:space="preserve"> 1006 99 0 00 02459 852</t>
  </si>
  <si>
    <t xml:space="preserve"> 1006 99 2 00 70289 000</t>
  </si>
  <si>
    <t xml:space="preserve"> 1006 99 2 00 70289 100</t>
  </si>
  <si>
    <t xml:space="preserve"> 1006 99 2 00 70289 110</t>
  </si>
  <si>
    <t xml:space="preserve"> 1006 99 2 00 70289 111</t>
  </si>
  <si>
    <t xml:space="preserve"> 1006 99 2 00 70289 112</t>
  </si>
  <si>
    <t xml:space="preserve"> 1006 99 2 00 70289 119</t>
  </si>
  <si>
    <t xml:space="preserve"> 1006 99 2 00 70289 200</t>
  </si>
  <si>
    <t xml:space="preserve"> 1006 99 2 00 70289 240</t>
  </si>
  <si>
    <t xml:space="preserve"> 1006 99 2 00 70289 242</t>
  </si>
  <si>
    <t xml:space="preserve"> 1006 99 2 00 70289 244</t>
  </si>
  <si>
    <t xml:space="preserve"> 1006 99 2 00 70289 300</t>
  </si>
  <si>
    <t xml:space="preserve"> 1006 99 2 00 70289 320</t>
  </si>
  <si>
    <t xml:space="preserve"> 1006 99 2 00 70289 321</t>
  </si>
  <si>
    <t xml:space="preserve"> 1006 99 2 00 70289 800</t>
  </si>
  <si>
    <t>1006 99 2 00 70289 850</t>
  </si>
  <si>
    <t xml:space="preserve"> 1006 99 2 00 70289 851</t>
  </si>
  <si>
    <t xml:space="preserve"> 1100 00 0 00 00000 000</t>
  </si>
  <si>
    <t xml:space="preserve"> 1102 00 0 00 00000 000</t>
  </si>
  <si>
    <t xml:space="preserve"> 1102 13 0 00 07950 000</t>
  </si>
  <si>
    <t xml:space="preserve">  Малобюджетное строительство, реконструкция, ремонт спортивных сооружений, обеспечение оборудованием и инвентарем спортивных объектов </t>
  </si>
  <si>
    <t xml:space="preserve"> 1102 13 0 00 07950 200</t>
  </si>
  <si>
    <t xml:space="preserve"> 1102 13 0 00 07950 240</t>
  </si>
  <si>
    <t xml:space="preserve"> 1102 13 0 00 07950 244</t>
  </si>
  <si>
    <t xml:space="preserve"> 1102 13 0 00 07950 400</t>
  </si>
  <si>
    <t xml:space="preserve"> 1102 13 0 00 07950 410</t>
  </si>
  <si>
    <t xml:space="preserve"> 1102 13 0 00 07950 414</t>
  </si>
  <si>
    <t xml:space="preserve"> 1102 13 0 00 07950 600</t>
  </si>
  <si>
    <t xml:space="preserve"> 1102 13 0 00 07950 630</t>
  </si>
  <si>
    <t xml:space="preserve"> 1102 13 0 00 70740 000</t>
  </si>
  <si>
    <t>Расходы Новосибирского района  на финансирование муниципальной программы  Новосибирского района Новосибирской области "Развитие физической культуры и спорта в Новосибирском районе Новосибирской области на 2019-2023 г."</t>
  </si>
  <si>
    <t xml:space="preserve"> 1102 13 0 00 70740 200</t>
  </si>
  <si>
    <t xml:space="preserve"> 1102 13 0 00 70740 240</t>
  </si>
  <si>
    <t xml:space="preserve"> 1102 13 0 00 70740 244</t>
  </si>
  <si>
    <t xml:space="preserve"> 1102 13 0 00 S0740 000</t>
  </si>
  <si>
    <t xml:space="preserve"> 1102 13 0 00 S0740 200</t>
  </si>
  <si>
    <t xml:space="preserve">  Расходы Новосибирского района на реализацию мероприятий по осуществлению малобюджетного строительства, реконструкции, ремонта спортивных сооружений, обеспечения оборудованием спортивных объектов государственной программы Новосибирской области "Развитие физической культуры и спорта в Новосибирской области"софинансирование</t>
  </si>
  <si>
    <t xml:space="preserve"> 1102 13 0 00 S0740 240</t>
  </si>
  <si>
    <t xml:space="preserve"> 1102 13 0 00 S0740 244</t>
  </si>
  <si>
    <t xml:space="preserve"> 1102 13 0 P5 52280 000</t>
  </si>
  <si>
    <t xml:space="preserve">  Расходы Новосибирского района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 области" софинансирование</t>
  </si>
  <si>
    <t xml:space="preserve">  Расходы на обеспечение деятельности Физкультурно-спортивного центра Новосибирского района</t>
  </si>
  <si>
    <t xml:space="preserve"> 1102 13 0 P5 52280 200</t>
  </si>
  <si>
    <t xml:space="preserve"> 1102 13 0 P5 52280 240</t>
  </si>
  <si>
    <t xml:space="preserve"> 1102 13 0 P5 52280 244</t>
  </si>
  <si>
    <t xml:space="preserve"> 1102 99 0 00 03112 000</t>
  </si>
  <si>
    <t xml:space="preserve"> 1102 99 0 00 03112 100</t>
  </si>
  <si>
    <t xml:space="preserve"> 1102 99 0 00 03112 110</t>
  </si>
  <si>
    <t xml:space="preserve"> 1102 99 0 00 03112 111</t>
  </si>
  <si>
    <t xml:space="preserve"> 1102 99 0 00 03112 112</t>
  </si>
  <si>
    <t xml:space="preserve"> 1102 99 0 00 03112 113</t>
  </si>
  <si>
    <t xml:space="preserve"> 1102 99 0 00 03112 119</t>
  </si>
  <si>
    <t xml:space="preserve"> 1102 99 0 00 03159 000</t>
  </si>
  <si>
    <t xml:space="preserve"> 1102 99 0 00 03159 200</t>
  </si>
  <si>
    <t xml:space="preserve"> 1102 99 0 00 03159 240</t>
  </si>
  <si>
    <t xml:space="preserve"> 1102 99 0 00 03159 242</t>
  </si>
  <si>
    <t xml:space="preserve"> 1102 99 0 00 03159 244</t>
  </si>
  <si>
    <t xml:space="preserve"> 1102 99 0 00 03159 800</t>
  </si>
  <si>
    <t xml:space="preserve"> 1102 99 0 00 03159 830</t>
  </si>
  <si>
    <t xml:space="preserve"> 1102 99 0 00 03159 831</t>
  </si>
  <si>
    <t xml:space="preserve"> 1102 99 0 00 03159 850</t>
  </si>
  <si>
    <t xml:space="preserve"> 1102 99 0 00 03159 852</t>
  </si>
  <si>
    <t xml:space="preserve"> 1102 99 0 00 04712 000</t>
  </si>
  <si>
    <t xml:space="preserve">  Расходы на обеспечение деятельности МКУ Новосибирского района Новосибирской области Спортивная Школа "Олимпия" </t>
  </si>
  <si>
    <t xml:space="preserve"> 1102 99 0 00 04712 100</t>
  </si>
  <si>
    <t>1102 99 0 00 04712 110</t>
  </si>
  <si>
    <t>1102 99 0 00 04712 111</t>
  </si>
  <si>
    <t xml:space="preserve"> 1102 99 0 00 04712 119</t>
  </si>
  <si>
    <t xml:space="preserve"> 1102 99 0 00 70510 000</t>
  </si>
  <si>
    <t xml:space="preserve"> 1102 99 0 00 70510 100</t>
  </si>
  <si>
    <t xml:space="preserve"> 1102 99 0 00 70510 110</t>
  </si>
  <si>
    <t xml:space="preserve"> 1102 99 0 00 70510 111</t>
  </si>
  <si>
    <t>1200 00 0 00 00000 000</t>
  </si>
  <si>
    <t xml:space="preserve"> 1202 00 0 00 00000 000</t>
  </si>
  <si>
    <t xml:space="preserve"> 1202 99 0 00 04500 000</t>
  </si>
  <si>
    <t xml:space="preserve"> 1202 99 0 00 04500 600</t>
  </si>
  <si>
    <t>1202 99 0 00 04500 620</t>
  </si>
  <si>
    <t xml:space="preserve"> 1202 99 0 00 04500 621</t>
  </si>
  <si>
    <t xml:space="preserve"> 1400 00 0 00 00000 000</t>
  </si>
  <si>
    <t xml:space="preserve"> 1401 00 0 00 00000 000</t>
  </si>
  <si>
    <t xml:space="preserve"> 1401 99 0 00 70220 000</t>
  </si>
  <si>
    <t xml:space="preserve"> 1401 99 0 00 70220 500</t>
  </si>
  <si>
    <t xml:space="preserve"> 1401 99 0 00 70220 510</t>
  </si>
  <si>
    <t xml:space="preserve"> 1401 99 0 00 70220 511</t>
  </si>
  <si>
    <t xml:space="preserve"> 1403 00 0 00 00000 000</t>
  </si>
  <si>
    <t xml:space="preserve"> 1403 99 0 00 01019 000</t>
  </si>
  <si>
    <t xml:space="preserve"> 1403 99 0 00 01019 500</t>
  </si>
  <si>
    <t xml:space="preserve"> 1403 99 0 00 01019 540</t>
  </si>
  <si>
    <t xml:space="preserve"> 1403 99 0 00 70510 000</t>
  </si>
  <si>
    <t xml:space="preserve"> 1403 99 0 00 70510 500</t>
  </si>
  <si>
    <t xml:space="preserve"> 1403 99 0 00 70510 520</t>
  </si>
  <si>
    <t xml:space="preserve"> 1403 99 0 00 70510 523</t>
  </si>
  <si>
    <t xml:space="preserve">  Расчет и предоставление дотаций бюджетам поселений</t>
  </si>
  <si>
    <t>444</t>
  </si>
  <si>
    <t>445</t>
  </si>
  <si>
    <t>446</t>
  </si>
  <si>
    <t>Раздел</t>
  </si>
  <si>
    <t>Подраздел</t>
  </si>
  <si>
    <t>Кассовое исполнение</t>
  </si>
  <si>
    <t>% исполнения</t>
  </si>
  <si>
    <t>Общегосударственные вопросы</t>
  </si>
  <si>
    <t>00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</si>
  <si>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</si>
  <si>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</si>
  <si>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</si>
  <si>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</si>
  <si>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</si>
  <si>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</si>
  <si>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Фундаментальные исследования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</si>
  <si>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</si>
  <si>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</si>
  <si>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</si>
  <si>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</si>
  <si>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</si>
  <si>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</si>
  <si>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</si>
  <si>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Миграционная политика</t>
  </si>
  <si>
    <t>Национальная экономика</t>
  </si>
  <si>
    <t>Общеэкономические вопросы</t>
  </si>
  <si>
    <t>Сельское хозяйство и рыболовство</t>
  </si>
  <si>
    <t>Водное хозяйство</t>
  </si>
  <si>
    <t>Лесное хозяйство</t>
  </si>
  <si>
    <t>Транспорт</t>
  </si>
  <si>
    <t>Дорожное хозяйство (дорожные фонды)</t>
  </si>
  <si>
    <t>Связь и информатика</t>
  </si>
  <si>
    <t>Прикладные научные исследования в области национальной экономики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</si>
  <si>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</si>
  <si>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</si>
  <si>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</si>
  <si>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</si>
  <si>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</si>
  <si>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</si>
  <si>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</si>
  <si>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</si>
  <si>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</si>
  <si>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</si>
  <si>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</si>
  <si>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</si>
  <si>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</si>
  <si>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Среднее профессиональное образование</t>
  </si>
  <si>
    <t>Профессиональная подготовка, переподготовка и повышение квалификации</t>
  </si>
  <si>
    <t>Высшее образование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</si>
  <si>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</si>
  <si>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</si>
  <si>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</si>
  <si>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</si>
  <si>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</si>
  <si>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</si>
  <si>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</si>
  <si>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</si>
  <si>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</si>
  <si>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</si>
  <si>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</si>
  <si>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</si>
  <si>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</si>
  <si>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Средства массовой информации</t>
  </si>
  <si>
    <t>Периодическая печать и издательства</t>
  </si>
  <si>
    <t>Межбюджетные трансферты общего характера бюджетам бюджетной системы 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</si>
  <si>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</si>
  <si>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</si>
  <si>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Итого расходов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</si>
  <si>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</si>
  <si>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Уплата иных платежей</t>
  </si>
  <si>
    <t>0103 99 0 00 00319 853</t>
  </si>
  <si>
    <t>000 0113 99 0 00 70510 100</t>
  </si>
  <si>
    <t>000 0113 99 0 00 70510 110</t>
  </si>
  <si>
    <t>000 0113 99 0 00 70510 111</t>
  </si>
  <si>
    <t xml:space="preserve"> 0309 99 0 00 01519 000</t>
  </si>
  <si>
    <t xml:space="preserve"> 0309 99 0 00 01519 200</t>
  </si>
  <si>
    <t xml:space="preserve"> 0309 99 0 00 01519 240</t>
  </si>
  <si>
    <t>0309 99 0 00 01519 244</t>
  </si>
  <si>
    <t>Защита населения и территорий от чрезвычайных ситуаций природного и техногенного характера, гражданской обороны Новосибирского района</t>
  </si>
  <si>
    <t xml:space="preserve"> 0406 24 0 00 70860 200</t>
  </si>
  <si>
    <t xml:space="preserve"> 0406 24 0 00 70860 244</t>
  </si>
  <si>
    <t xml:space="preserve"> 0406 24 0 00 70860 500</t>
  </si>
  <si>
    <t xml:space="preserve"> 0406 24 0 00 70860 520</t>
  </si>
  <si>
    <t xml:space="preserve"> 0406 24 0 00 70860 521</t>
  </si>
  <si>
    <t xml:space="preserve">  Субсидии, за исключением субсидий на софинансирование капитальных вложений в объекты государственной (муниципальной) собственности</t>
  </si>
  <si>
    <t xml:space="preserve"> 0409 16 0 00 70760 540</t>
  </si>
  <si>
    <t>Иные межбюджетные трансферты</t>
  </si>
  <si>
    <t>На реализацию мероприятий, имеющих приоритетное значение для жителей муниципальных образований Новосибирской области</t>
  </si>
  <si>
    <t>Бюджетные инвестиции</t>
  </si>
  <si>
    <t xml:space="preserve"> 0503 99 0 00 L5765 540</t>
  </si>
  <si>
    <t xml:space="preserve"> 0503 99 2 F2 55551 540</t>
  </si>
  <si>
    <t xml:space="preserve"> 0503 99 2 F2 55552 540</t>
  </si>
  <si>
    <t xml:space="preserve"> 0503 99 2 F2 55552 810</t>
  </si>
  <si>
    <t xml:space="preserve"> 0503 99 2 F2 55552 811</t>
  </si>
  <si>
    <t xml:space="preserve"> 0503 99 2 F2 55552 800</t>
  </si>
  <si>
    <t>0605 24 0 00 07950 000</t>
  </si>
  <si>
    <t xml:space="preserve"> 0605 24 0 00 07950 200</t>
  </si>
  <si>
    <t xml:space="preserve"> 0605 24 0 00 07950 240</t>
  </si>
  <si>
    <t xml:space="preserve"> 0605 24 0 00 07950 244</t>
  </si>
  <si>
    <t>Расходы Новосибирского района Новосибирской области на софинансирование муниципальной программы Новосибирсого района Новосибирской области "Экология и охрана окружающей среды Новосибирского района Новосибирской области на 2020-2023 годы"</t>
  </si>
  <si>
    <t xml:space="preserve"> 0701 99 0 00 70920 242</t>
  </si>
  <si>
    <t>0701 99 0 00 L0272 244</t>
  </si>
  <si>
    <t xml:space="preserve"> 0701 99 2 00 02259 000</t>
  </si>
  <si>
    <t xml:space="preserve"> 0701 99 2 00 02259 200</t>
  </si>
  <si>
    <t xml:space="preserve"> 0701 99 2 00 02259 240</t>
  </si>
  <si>
    <t xml:space="preserve"> 0701 99 2 00 02259 243</t>
  </si>
  <si>
    <t>Расходы на проведение капитального ремона детских дошкольных учреждений</t>
  </si>
  <si>
    <t>Прочая закупка товаров, работ и услуг</t>
  </si>
  <si>
    <t xml:space="preserve"> 0702 14 0 00 07950 244</t>
  </si>
  <si>
    <t xml:space="preserve"> 0702 99 0 00 70510 119</t>
  </si>
  <si>
    <t xml:space="preserve"> 0702 99 0 00 70510 800</t>
  </si>
  <si>
    <t xml:space="preserve"> 0702 99 0 00 70510 850</t>
  </si>
  <si>
    <t xml:space="preserve"> 0702 99 0 00 70510 852</t>
  </si>
  <si>
    <t xml:space="preserve"> 0702 99 0 00 L0272 244</t>
  </si>
  <si>
    <t xml:space="preserve"> 0702 99 1 00 L3040 600</t>
  </si>
  <si>
    <t>0702 99 1 00 L3040 610</t>
  </si>
  <si>
    <t xml:space="preserve"> 0702 99 1 00 L3040 612</t>
  </si>
  <si>
    <t xml:space="preserve"> 0702 99 1 00 L3040 620</t>
  </si>
  <si>
    <t xml:space="preserve"> 0702 99 1 00 L3040 622</t>
  </si>
  <si>
    <t xml:space="preserve"> 0702 99 2 00 02259 400</t>
  </si>
  <si>
    <t>0702 99 2 00 02259 410</t>
  </si>
  <si>
    <t xml:space="preserve"> 0702 99 2 00 02259 414</t>
  </si>
  <si>
    <t xml:space="preserve"> 0703 99 0 00 L0272 244</t>
  </si>
  <si>
    <t xml:space="preserve"> 0709 99 0 00 20540 620</t>
  </si>
  <si>
    <t xml:space="preserve"> 0709 99 0 00 20540 622</t>
  </si>
  <si>
    <t>0801 12 0 00 02912 200</t>
  </si>
  <si>
    <t xml:space="preserve"> 0801 12 0 00 02912 240</t>
  </si>
  <si>
    <t xml:space="preserve"> 0801 12 0 00 02912 244</t>
  </si>
  <si>
    <t xml:space="preserve"> 0801 12 0 00 02912 800</t>
  </si>
  <si>
    <t xml:space="preserve"> 0801 12 0 00 02912 850</t>
  </si>
  <si>
    <t xml:space="preserve"> 0801 12 0 00 02912 853</t>
  </si>
  <si>
    <t xml:space="preserve"> 0801 12 0 00 L5195 242</t>
  </si>
  <si>
    <t xml:space="preserve"> 0801 12 0 07 L4670 540</t>
  </si>
  <si>
    <t>Расходы Новосибирского района на формирование условий для обеспечения беспрепятственногодоступа инвалидов  и других маломобильных групп населения к приоритетным для них объектам и услугам в рамках государственной программы Новосибирско области "Развитие системы социальной поддержки населения и улучшение социального положения семей с детьми в Новосибирской области" софинанасирование"</t>
  </si>
  <si>
    <t xml:space="preserve"> 0801 99 0 00 S0340 000</t>
  </si>
  <si>
    <t>0801 99 0 00 S0340 200</t>
  </si>
  <si>
    <t xml:space="preserve"> 0801 99 0 00 S0340 240</t>
  </si>
  <si>
    <t>0801 99 0 00 S0340 244</t>
  </si>
  <si>
    <t xml:space="preserve">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</si>
  <si>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 1102 13 0 00 07950 800</t>
  </si>
  <si>
    <t xml:space="preserve"> 1102 13 0 00 07950 810</t>
  </si>
  <si>
    <t>1102 13 0 00 07950 813</t>
  </si>
  <si>
    <t xml:space="preserve"> 1102 13 0 P5 52282 000</t>
  </si>
  <si>
    <t xml:space="preserve"> 1102 13 0 P5 52282 200</t>
  </si>
  <si>
    <t>1102 13 0 P5 52282 240</t>
  </si>
  <si>
    <t xml:space="preserve"> 1102 13 0 P5 52282 244</t>
  </si>
  <si>
    <t>Расходы Новосибирского района на оснащение объектов спортивной инфраструктуры спортивно-технологическим оборудованием государственной программы Новосибирской области "Развитие физической культуры и спорта в Новосибирской" софинансирование</t>
  </si>
  <si>
    <t xml:space="preserve">Кассовое исполнение бюджета  по разделам, подразделам классификации расходов бюджета Новосибирского района Новосибирской области за 9 месяцев  2020 года </t>
  </si>
  <si>
    <t xml:space="preserve">Кассовое исполнение расходов бюджета Новосибирского района Новосибирской области по ведомственной структуре                                                        за 9 месяцев 2020 года </t>
  </si>
  <si>
    <t xml:space="preserve"> 0111 99 0 00 01019 800</t>
  </si>
  <si>
    <t xml:space="preserve"> 0113 99 0 00 01219 600</t>
  </si>
  <si>
    <t xml:space="preserve"> 0113 99 0 00 01219 630</t>
  </si>
  <si>
    <t xml:space="preserve"> 0113 99 0 00 01219 634</t>
  </si>
  <si>
    <t xml:space="preserve"> 0502 99 0 00 76030 400</t>
  </si>
  <si>
    <t xml:space="preserve"> 0502 99 0 00 76030 410</t>
  </si>
  <si>
    <t xml:space="preserve"> 0502 99 0 00 76030 414</t>
  </si>
  <si>
    <t xml:space="preserve"> 0113 20 0 00 70610 630</t>
  </si>
  <si>
    <t xml:space="preserve"> 0113 20 0 00 70610 633</t>
  </si>
  <si>
    <t>0113 20 0 00 70610 600</t>
  </si>
  <si>
    <t xml:space="preserve"> 0801 99 0 00 70340 244</t>
  </si>
  <si>
    <t>0801 99 0 00 70340 240</t>
  </si>
  <si>
    <t>0801 99 0 00 70340 200</t>
  </si>
  <si>
    <t xml:space="preserve"> 1102 13 0 00 07950 633</t>
  </si>
  <si>
    <t>Приложение №     4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 26.11.2020 г.  № 1</t>
  </si>
  <si>
    <t>Приложение № 3                                                       к Решению Совета депутатов                    Новосибирского района                          Новосибирской области                                            от 26.11.2020 г. 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</si>
</sst>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_ ;\-#,##0.00"/>
    <numFmt numFmtId="166" formatCode="0.0"/>
    <numFmt numFmtId="167" formatCode="00;;&quot;&quot;"/>
  </numFmts>
  <fonts count="3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Calibri"/>
      <family val="2"/>
      <scheme val="minor"/>
    </font>
    <font>
      <b/>
      <sz val="9"/>
      <color rgb="FF000000"/>
      <name val="Arial Cyr"/>
    </font>
    <font>
      <b/>
      <sz val="9"/>
      <name val="Times New Roman"/>
      <family val="1"/>
      <charset val="204"/>
    </font>
    <font>
      <b/>
      <sz val="9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8"/>
      <color rgb="FF000000"/>
      <name val="Arial Cyr"/>
      <charset val="204"/>
    </font>
    <font>
      <sz val="10"/>
      <name val="Calibri"/>
      <family val="2"/>
      <scheme val="minor"/>
    </font>
    <font>
      <sz val="10"/>
      <color rgb="FF000000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43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" fillId="0" borderId="1">
      <alignment horizontal="left"/>
    </xf>
    <xf numFmtId="0" fontId="3" fillId="0" borderId="1"/>
    <xf numFmtId="49" fontId="1" fillId="0" borderId="1"/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49" fontId="1" fillId="0" borderId="1"/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9" fillId="0" borderId="11">
      <alignment horizontal="center"/>
    </xf>
    <xf numFmtId="0" fontId="6" fillId="0" borderId="1"/>
    <xf numFmtId="0" fontId="9" fillId="0" borderId="1">
      <alignment horizontal="center"/>
    </xf>
    <xf numFmtId="0" fontId="6" fillId="0" borderId="1"/>
    <xf numFmtId="0" fontId="9" fillId="0" borderId="1">
      <alignment horizontal="center"/>
    </xf>
    <xf numFmtId="0" fontId="3" fillId="0" borderId="1">
      <alignment horizontal="center" wrapText="1"/>
    </xf>
    <xf numFmtId="0" fontId="8" fillId="0" borderId="1"/>
    <xf numFmtId="0" fontId="10" fillId="0" borderId="2"/>
    <xf numFmtId="0" fontId="10" fillId="0" borderId="1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" fillId="0" borderId="13">
      <alignment horizontal="left"/>
    </xf>
    <xf numFmtId="0" fontId="20" fillId="0" borderId="1"/>
  </cellStyleXfs>
  <cellXfs count="11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>
      <alignment horizontal="center"/>
    </xf>
    <xf numFmtId="0" fontId="6" fillId="0" borderId="1" xfId="14" applyNumberFormat="1" applyProtection="1"/>
    <xf numFmtId="0" fontId="2" fillId="0" borderId="2" xfId="28" applyNumberFormat="1" applyProtection="1">
      <alignment horizontal="center"/>
    </xf>
    <xf numFmtId="0" fontId="2" fillId="0" borderId="5" xfId="49" applyNumberFormat="1" applyProtection="1">
      <alignment horizontal="center"/>
    </xf>
    <xf numFmtId="49" fontId="1" fillId="0" borderId="5" xfId="52" applyNumberFormat="1" applyProtection="1"/>
    <xf numFmtId="49" fontId="1" fillId="0" borderId="1" xfId="55" applyNumberFormat="1" applyBorder="1" applyProtection="1"/>
    <xf numFmtId="0" fontId="1" fillId="0" borderId="1" xfId="64" applyNumberFormat="1" applyBorder="1" applyProtection="1">
      <alignment wrapText="1"/>
    </xf>
    <xf numFmtId="165" fontId="18" fillId="0" borderId="14" xfId="57" applyNumberFormat="1" applyFont="1" applyBorder="1" applyProtection="1">
      <alignment horizontal="right" shrinkToFit="1"/>
    </xf>
    <xf numFmtId="4" fontId="16" fillId="0" borderId="35" xfId="62" applyNumberFormat="1" applyFont="1" applyBorder="1" applyProtection="1">
      <alignment horizontal="right" wrapText="1"/>
    </xf>
    <xf numFmtId="4" fontId="18" fillId="0" borderId="35" xfId="62" applyNumberFormat="1" applyFont="1" applyBorder="1" applyProtection="1">
      <alignment horizontal="right" wrapText="1"/>
    </xf>
    <xf numFmtId="0" fontId="15" fillId="0" borderId="0" xfId="0" applyFont="1" applyProtection="1">
      <protection locked="0"/>
    </xf>
    <xf numFmtId="0" fontId="15" fillId="0" borderId="0" xfId="0" applyFont="1"/>
    <xf numFmtId="0" fontId="19" fillId="0" borderId="36" xfId="0" applyFont="1" applyBorder="1" applyAlignment="1">
      <alignment wrapText="1"/>
    </xf>
    <xf numFmtId="0" fontId="19" fillId="0" borderId="34" xfId="142" applyNumberFormat="1" applyFont="1" applyFill="1" applyBorder="1" applyAlignment="1" applyProtection="1">
      <alignment horizontal="left" vertical="center" wrapText="1"/>
      <protection hidden="1"/>
    </xf>
    <xf numFmtId="167" fontId="19" fillId="0" borderId="34" xfId="142" applyNumberFormat="1" applyFont="1" applyFill="1" applyBorder="1" applyAlignment="1" applyProtection="1">
      <alignment horizontal="center" vertical="center"/>
      <protection hidden="1"/>
    </xf>
    <xf numFmtId="49" fontId="19" fillId="0" borderId="34" xfId="142" applyNumberFormat="1" applyFont="1" applyFill="1" applyBorder="1" applyAlignment="1" applyProtection="1">
      <alignment horizontal="center" vertical="center"/>
      <protection hidden="1"/>
    </xf>
    <xf numFmtId="0" fontId="15" fillId="0" borderId="34" xfId="142" applyNumberFormat="1" applyFont="1" applyFill="1" applyBorder="1" applyAlignment="1" applyProtection="1">
      <alignment horizontal="left" vertical="top" wrapText="1"/>
      <protection hidden="1"/>
    </xf>
    <xf numFmtId="167" fontId="15" fillId="0" borderId="34" xfId="142" applyNumberFormat="1" applyFont="1" applyFill="1" applyBorder="1" applyAlignment="1" applyProtection="1">
      <alignment horizontal="center" vertical="center"/>
      <protection hidden="1"/>
    </xf>
    <xf numFmtId="0" fontId="15" fillId="0" borderId="34" xfId="142" applyNumberFormat="1" applyFont="1" applyFill="1" applyBorder="1" applyAlignment="1" applyProtection="1">
      <alignment vertical="top" wrapText="1"/>
      <protection hidden="1"/>
    </xf>
    <xf numFmtId="0" fontId="15" fillId="0" borderId="34" xfId="142" applyNumberFormat="1" applyFont="1" applyFill="1" applyBorder="1" applyAlignment="1" applyProtection="1">
      <alignment vertical="center" wrapText="1"/>
      <protection hidden="1"/>
    </xf>
    <xf numFmtId="0" fontId="19" fillId="0" borderId="34" xfId="142" applyNumberFormat="1" applyFont="1" applyFill="1" applyBorder="1" applyAlignment="1" applyProtection="1">
      <alignment vertical="center" wrapText="1"/>
      <protection hidden="1"/>
    </xf>
    <xf numFmtId="0" fontId="19" fillId="0" borderId="34" xfId="142" applyNumberFormat="1" applyFont="1" applyFill="1" applyBorder="1" applyAlignment="1" applyProtection="1">
      <alignment horizontal="left" vertical="center"/>
      <protection hidden="1"/>
    </xf>
    <xf numFmtId="0" fontId="19" fillId="0" borderId="34" xfId="142" applyNumberFormat="1" applyFont="1" applyFill="1" applyBorder="1" applyAlignment="1" applyProtection="1">
      <alignment horizontal="right" vertical="center"/>
      <protection hidden="1"/>
    </xf>
    <xf numFmtId="4" fontId="18" fillId="0" borderId="34" xfId="62" applyNumberFormat="1" applyFont="1" applyBorder="1" applyAlignment="1" applyProtection="1">
      <alignment horizontal="right" vertical="center" wrapText="1"/>
    </xf>
    <xf numFmtId="166" fontId="15" fillId="0" borderId="34" xfId="0" applyNumberFormat="1" applyFont="1" applyBorder="1" applyAlignment="1">
      <alignment vertical="center"/>
    </xf>
    <xf numFmtId="4" fontId="18" fillId="0" borderId="23" xfId="62" applyNumberFormat="1" applyFont="1" applyAlignment="1" applyProtection="1">
      <alignment horizontal="right" vertical="center" wrapText="1"/>
    </xf>
    <xf numFmtId="4" fontId="18" fillId="0" borderId="35" xfId="62" applyNumberFormat="1" applyFont="1" applyBorder="1" applyAlignment="1" applyProtection="1">
      <alignment horizontal="right" vertical="center" wrapText="1"/>
    </xf>
    <xf numFmtId="4" fontId="16" fillId="0" borderId="34" xfId="62" applyNumberFormat="1" applyFont="1" applyBorder="1" applyAlignment="1" applyProtection="1">
      <alignment horizontal="right" vertical="center" wrapText="1"/>
    </xf>
    <xf numFmtId="0" fontId="5" fillId="0" borderId="1" xfId="64" applyNumberFormat="1" applyFont="1" applyBorder="1" applyProtection="1">
      <alignment wrapText="1"/>
    </xf>
    <xf numFmtId="0" fontId="21" fillId="0" borderId="0" xfId="0" applyFont="1" applyProtection="1">
      <protection locked="0"/>
    </xf>
    <xf numFmtId="0" fontId="22" fillId="0" borderId="1" xfId="64" applyNumberFormat="1" applyFont="1" applyBorder="1" applyProtection="1">
      <alignment wrapText="1"/>
    </xf>
    <xf numFmtId="0" fontId="24" fillId="0" borderId="0" xfId="0" applyFont="1" applyProtection="1">
      <protection locked="0"/>
    </xf>
    <xf numFmtId="4" fontId="0" fillId="0" borderId="0" xfId="0" applyNumberFormat="1" applyProtection="1">
      <protection locked="0"/>
    </xf>
    <xf numFmtId="0" fontId="1" fillId="0" borderId="1" xfId="70" applyNumberFormat="1" applyBorder="1" applyProtection="1"/>
    <xf numFmtId="0" fontId="6" fillId="0" borderId="1" xfId="72" applyNumberFormat="1" applyBorder="1" applyProtection="1"/>
    <xf numFmtId="0" fontId="18" fillId="0" borderId="38" xfId="65" applyNumberFormat="1" applyFont="1" applyBorder="1" applyProtection="1">
      <alignment horizontal="left" wrapText="1"/>
    </xf>
    <xf numFmtId="49" fontId="18" fillId="0" borderId="39" xfId="66" applyNumberFormat="1" applyFont="1" applyBorder="1" applyProtection="1">
      <alignment horizontal="center" shrinkToFit="1"/>
    </xf>
    <xf numFmtId="49" fontId="18" fillId="0" borderId="40" xfId="67" applyNumberFormat="1" applyFont="1" applyBorder="1" applyProtection="1">
      <alignment horizontal="center"/>
    </xf>
    <xf numFmtId="4" fontId="18" fillId="0" borderId="40" xfId="68" applyNumberFormat="1" applyFont="1" applyBorder="1" applyProtection="1">
      <alignment horizontal="right" shrinkToFit="1"/>
    </xf>
    <xf numFmtId="49" fontId="18" fillId="0" borderId="41" xfId="69" applyNumberFormat="1" applyFont="1" applyBorder="1" applyProtection="1">
      <alignment horizontal="center"/>
    </xf>
    <xf numFmtId="0" fontId="16" fillId="0" borderId="42" xfId="36" applyNumberFormat="1" applyFont="1" applyBorder="1" applyProtection="1">
      <alignment horizontal="left" wrapText="1"/>
    </xf>
    <xf numFmtId="0" fontId="18" fillId="0" borderId="43" xfId="40" applyNumberFormat="1" applyFont="1" applyBorder="1" applyProtection="1">
      <alignment horizontal="left" wrapText="1"/>
    </xf>
    <xf numFmtId="0" fontId="16" fillId="0" borderId="44" xfId="59" applyNumberFormat="1" applyFont="1" applyBorder="1" applyProtection="1">
      <alignment horizontal="left" wrapText="1"/>
    </xf>
    <xf numFmtId="0" fontId="18" fillId="0" borderId="44" xfId="59" applyNumberFormat="1" applyFont="1" applyBorder="1" applyProtection="1">
      <alignment horizontal="left" wrapText="1"/>
    </xf>
    <xf numFmtId="0" fontId="18" fillId="0" borderId="5" xfId="59" applyNumberFormat="1" applyFont="1" applyBorder="1" applyProtection="1">
      <alignment horizontal="left" wrapText="1"/>
    </xf>
    <xf numFmtId="166" fontId="23" fillId="0" borderId="45" xfId="0" applyNumberFormat="1" applyFont="1" applyBorder="1" applyProtection="1">
      <protection locked="0"/>
    </xf>
    <xf numFmtId="166" fontId="17" fillId="0" borderId="45" xfId="0" applyNumberFormat="1" applyFont="1" applyBorder="1" applyProtection="1">
      <protection locked="0"/>
    </xf>
    <xf numFmtId="0" fontId="3" fillId="0" borderId="20" xfId="34" applyNumberFormat="1" applyBorder="1" applyProtection="1">
      <alignment horizontal="center" vertical="center"/>
    </xf>
    <xf numFmtId="0" fontId="16" fillId="0" borderId="46" xfId="53" applyNumberFormat="1" applyFont="1" applyBorder="1" applyProtection="1">
      <alignment horizontal="center" shrinkToFit="1"/>
    </xf>
    <xf numFmtId="49" fontId="16" fillId="0" borderId="47" xfId="38" applyNumberFormat="1" applyFont="1" applyBorder="1" applyProtection="1">
      <alignment horizontal="center"/>
    </xf>
    <xf numFmtId="4" fontId="16" fillId="0" borderId="47" xfId="39" applyNumberFormat="1" applyFont="1" applyBorder="1" applyProtection="1">
      <alignment horizontal="right" shrinkToFit="1"/>
    </xf>
    <xf numFmtId="166" fontId="17" fillId="0" borderId="48" xfId="0" applyNumberFormat="1" applyFont="1" applyBorder="1" applyProtection="1">
      <protection locked="0"/>
    </xf>
    <xf numFmtId="0" fontId="18" fillId="0" borderId="49" xfId="56" applyNumberFormat="1" applyFont="1" applyBorder="1" applyProtection="1">
      <alignment horizontal="center" shrinkToFit="1"/>
    </xf>
    <xf numFmtId="49" fontId="18" fillId="0" borderId="20" xfId="42" applyNumberFormat="1" applyFont="1" applyBorder="1" applyProtection="1">
      <alignment horizontal="center"/>
    </xf>
    <xf numFmtId="165" fontId="18" fillId="0" borderId="20" xfId="57" applyNumberFormat="1" applyFont="1" applyBorder="1" applyProtection="1">
      <alignment horizontal="right" shrinkToFit="1"/>
    </xf>
    <xf numFmtId="165" fontId="18" fillId="0" borderId="50" xfId="58" applyNumberFormat="1" applyFont="1" applyBorder="1" applyProtection="1">
      <alignment horizontal="right" shrinkToFit="1"/>
    </xf>
    <xf numFmtId="49" fontId="16" fillId="0" borderId="51" xfId="60" applyNumberFormat="1" applyFont="1" applyBorder="1" applyProtection="1">
      <alignment horizontal="center" wrapText="1"/>
    </xf>
    <xf numFmtId="49" fontId="16" fillId="0" borderId="23" xfId="61" applyNumberFormat="1" applyFont="1" applyBorder="1" applyProtection="1">
      <alignment horizontal="center" wrapText="1"/>
    </xf>
    <xf numFmtId="4" fontId="16" fillId="0" borderId="23" xfId="62" applyNumberFormat="1" applyFont="1" applyBorder="1" applyProtection="1">
      <alignment horizontal="right" wrapText="1"/>
    </xf>
    <xf numFmtId="166" fontId="17" fillId="0" borderId="50" xfId="0" applyNumberFormat="1" applyFont="1" applyBorder="1" applyProtection="1">
      <protection locked="0"/>
    </xf>
    <xf numFmtId="49" fontId="18" fillId="0" borderId="23" xfId="61" applyNumberFormat="1" applyFont="1" applyBorder="1" applyProtection="1">
      <alignment horizontal="center" wrapText="1"/>
    </xf>
    <xf numFmtId="4" fontId="18" fillId="0" borderId="23" xfId="62" applyNumberFormat="1" applyFont="1" applyBorder="1" applyProtection="1">
      <alignment horizontal="right" wrapText="1"/>
    </xf>
    <xf numFmtId="166" fontId="14" fillId="0" borderId="50" xfId="0" applyNumberFormat="1" applyFont="1" applyBorder="1" applyProtection="1">
      <protection locked="0"/>
    </xf>
    <xf numFmtId="49" fontId="18" fillId="0" borderId="51" xfId="60" applyNumberFormat="1" applyFont="1" applyBorder="1" applyProtection="1">
      <alignment horizontal="center" wrapText="1"/>
    </xf>
    <xf numFmtId="49" fontId="22" fillId="0" borderId="51" xfId="60" applyNumberFormat="1" applyFont="1" applyBorder="1" applyProtection="1">
      <alignment horizontal="center" wrapText="1"/>
    </xf>
    <xf numFmtId="49" fontId="25" fillId="0" borderId="51" xfId="60" applyNumberFormat="1" applyFont="1" applyBorder="1" applyProtection="1">
      <alignment horizontal="center" wrapText="1"/>
    </xf>
    <xf numFmtId="49" fontId="26" fillId="0" borderId="51" xfId="60" applyNumberFormat="1" applyFont="1" applyBorder="1" applyProtection="1">
      <alignment horizontal="center" wrapText="1"/>
    </xf>
    <xf numFmtId="49" fontId="16" fillId="0" borderId="52" xfId="60" applyNumberFormat="1" applyFont="1" applyBorder="1" applyProtection="1">
      <alignment horizontal="center" wrapText="1"/>
    </xf>
    <xf numFmtId="49" fontId="18" fillId="0" borderId="53" xfId="61" applyNumberFormat="1" applyFont="1" applyBorder="1" applyProtection="1">
      <alignment horizontal="center" wrapText="1"/>
    </xf>
    <xf numFmtId="4" fontId="18" fillId="0" borderId="53" xfId="62" applyNumberFormat="1" applyFont="1" applyBorder="1" applyProtection="1">
      <alignment horizontal="right" wrapText="1"/>
    </xf>
    <xf numFmtId="4" fontId="18" fillId="0" borderId="54" xfId="62" applyNumberFormat="1" applyFont="1" applyBorder="1" applyProtection="1">
      <alignment horizontal="right" wrapText="1"/>
    </xf>
    <xf numFmtId="166" fontId="17" fillId="0" borderId="55" xfId="0" applyNumberFormat="1" applyFont="1" applyBorder="1" applyProtection="1">
      <protection locked="0"/>
    </xf>
    <xf numFmtId="0" fontId="15" fillId="0" borderId="36" xfId="142" applyNumberFormat="1" applyFont="1" applyFill="1" applyBorder="1" applyAlignment="1" applyProtection="1">
      <alignment vertical="center" wrapText="1"/>
      <protection hidden="1"/>
    </xf>
    <xf numFmtId="167" fontId="15" fillId="0" borderId="36" xfId="142" applyNumberFormat="1" applyFont="1" applyFill="1" applyBorder="1" applyAlignment="1" applyProtection="1">
      <alignment horizontal="center" vertical="center"/>
      <protection hidden="1"/>
    </xf>
    <xf numFmtId="4" fontId="18" fillId="0" borderId="37" xfId="62" applyNumberFormat="1" applyFont="1" applyBorder="1" applyAlignment="1" applyProtection="1">
      <alignment horizontal="right" vertical="center" wrapText="1"/>
    </xf>
    <xf numFmtId="4" fontId="18" fillId="0" borderId="5" xfId="62" applyNumberFormat="1" applyFont="1" applyBorder="1" applyAlignment="1" applyProtection="1">
      <alignment horizontal="right" vertical="center" wrapText="1"/>
    </xf>
    <xf numFmtId="166" fontId="15" fillId="0" borderId="36" xfId="0" applyNumberFormat="1" applyFont="1" applyBorder="1" applyAlignment="1">
      <alignment vertical="center"/>
    </xf>
    <xf numFmtId="0" fontId="19" fillId="0" borderId="56" xfId="142" applyNumberFormat="1" applyFont="1" applyFill="1" applyBorder="1" applyAlignment="1" applyProtection="1">
      <alignment vertical="center" wrapText="1"/>
      <protection hidden="1"/>
    </xf>
    <xf numFmtId="167" fontId="19" fillId="0" borderId="56" xfId="142" applyNumberFormat="1" applyFont="1" applyFill="1" applyBorder="1" applyAlignment="1" applyProtection="1">
      <alignment horizontal="center" vertical="center"/>
      <protection hidden="1"/>
    </xf>
    <xf numFmtId="0" fontId="27" fillId="0" borderId="0" xfId="0" applyFont="1" applyProtection="1">
      <protection locked="0"/>
    </xf>
    <xf numFmtId="0" fontId="5" fillId="0" borderId="2" xfId="28" applyNumberFormat="1" applyFont="1" applyProtection="1">
      <alignment horizontal="center"/>
    </xf>
    <xf numFmtId="0" fontId="28" fillId="0" borderId="1" xfId="72" applyNumberFormat="1" applyFont="1" applyBorder="1" applyProtection="1"/>
    <xf numFmtId="0" fontId="1" fillId="0" borderId="13" xfId="33" applyNumberFormat="1" applyFont="1" applyProtection="1">
      <alignment horizontal="center" vertical="center"/>
    </xf>
    <xf numFmtId="0" fontId="1" fillId="0" borderId="44" xfId="59" applyNumberFormat="1" applyFont="1" applyBorder="1" applyProtection="1">
      <alignment horizontal="left" wrapText="1"/>
    </xf>
    <xf numFmtId="0" fontId="1" fillId="4" borderId="44" xfId="59" applyNumberFormat="1" applyFont="1" applyFill="1" applyBorder="1" applyProtection="1">
      <alignment horizontal="left" wrapText="1"/>
    </xf>
    <xf numFmtId="0" fontId="5" fillId="0" borderId="44" xfId="59" applyNumberFormat="1" applyFont="1" applyBorder="1" applyProtection="1">
      <alignment horizontal="left" wrapText="1"/>
    </xf>
    <xf numFmtId="0" fontId="29" fillId="0" borderId="44" xfId="59" applyNumberFormat="1" applyFont="1" applyBorder="1" applyProtection="1">
      <alignment horizontal="left" wrapText="1"/>
    </xf>
    <xf numFmtId="0" fontId="28" fillId="0" borderId="1" xfId="71" applyNumberFormat="1" applyFont="1" applyBorder="1" applyProtection="1"/>
    <xf numFmtId="166" fontId="19" fillId="0" borderId="34" xfId="0" applyNumberFormat="1" applyFont="1" applyBorder="1" applyAlignment="1">
      <alignment vertical="center"/>
    </xf>
    <xf numFmtId="0" fontId="21" fillId="0" borderId="0" xfId="0" applyFont="1"/>
    <xf numFmtId="4" fontId="16" fillId="0" borderId="23" xfId="62" applyNumberFormat="1" applyFont="1" applyAlignment="1" applyProtection="1">
      <alignment horizontal="right" vertical="center" wrapText="1"/>
    </xf>
    <xf numFmtId="4" fontId="16" fillId="0" borderId="35" xfId="62" applyNumberFormat="1" applyFont="1" applyBorder="1" applyAlignment="1" applyProtection="1">
      <alignment horizontal="right" vertical="center" wrapText="1"/>
    </xf>
    <xf numFmtId="166" fontId="19" fillId="0" borderId="56" xfId="0" applyNumberFormat="1" applyFont="1" applyBorder="1" applyAlignment="1">
      <alignment vertical="center"/>
    </xf>
    <xf numFmtId="0" fontId="16" fillId="0" borderId="2" xfId="28" applyNumberFormat="1" applyFont="1" applyAlignment="1" applyProtection="1">
      <alignment horizontal="right"/>
    </xf>
    <xf numFmtId="49" fontId="1" fillId="0" borderId="20" xfId="51" applyNumberFormat="1" applyFont="1" applyBorder="1" applyProtection="1">
      <alignment horizontal="center" vertical="center" shrinkToFit="1"/>
    </xf>
    <xf numFmtId="4" fontId="29" fillId="0" borderId="23" xfId="62" applyNumberFormat="1" applyFont="1" applyBorder="1" applyProtection="1">
      <alignment horizontal="right" wrapText="1"/>
    </xf>
    <xf numFmtId="4" fontId="1" fillId="0" borderId="23" xfId="62" applyNumberFormat="1" applyFont="1" applyBorder="1" applyProtection="1">
      <alignment horizontal="right" wrapText="1"/>
    </xf>
    <xf numFmtId="4" fontId="5" fillId="0" borderId="23" xfId="62" applyNumberFormat="1" applyFont="1" applyBorder="1" applyProtection="1">
      <alignment horizontal="right" wrapText="1"/>
    </xf>
    <xf numFmtId="0" fontId="17" fillId="0" borderId="0" xfId="0" applyFont="1" applyProtection="1">
      <protection locked="0"/>
    </xf>
    <xf numFmtId="0" fontId="16" fillId="0" borderId="2" xfId="28" applyNumberFormat="1" applyFont="1" applyProtection="1">
      <alignment horizontal="center"/>
    </xf>
    <xf numFmtId="0" fontId="18" fillId="0" borderId="20" xfId="50" applyNumberFormat="1" applyFont="1" applyBorder="1" applyProtection="1">
      <alignment horizontal="center" vertical="center" shrinkToFit="1"/>
    </xf>
    <xf numFmtId="0" fontId="18" fillId="0" borderId="1" xfId="72" applyNumberFormat="1" applyFont="1" applyBorder="1" applyProtection="1"/>
    <xf numFmtId="49" fontId="25" fillId="0" borderId="23" xfId="61" applyNumberFormat="1" applyFont="1" applyBorder="1" applyProtection="1">
      <alignment horizontal="center" wrapText="1"/>
    </xf>
    <xf numFmtId="49" fontId="30" fillId="0" borderId="23" xfId="61" applyNumberFormat="1" applyFont="1" applyBorder="1" applyProtection="1">
      <alignment horizontal="center" wrapText="1"/>
    </xf>
    <xf numFmtId="0" fontId="3" fillId="0" borderId="26" xfId="59" applyNumberFormat="1" applyProtection="1">
      <alignment horizontal="left" wrapText="1"/>
    </xf>
    <xf numFmtId="49" fontId="3" fillId="0" borderId="23" xfId="61" applyNumberFormat="1" applyProtection="1">
      <alignment horizontal="center" wrapText="1"/>
    </xf>
    <xf numFmtId="0" fontId="14" fillId="0" borderId="1" xfId="0" applyFont="1" applyBorder="1" applyAlignment="1">
      <alignment horizontal="center" wrapText="1"/>
    </xf>
    <xf numFmtId="0" fontId="13" fillId="0" borderId="1" xfId="2" applyNumberFormat="1" applyFont="1" applyAlignment="1" applyProtection="1">
      <alignment horizontal="center" wrapText="1"/>
    </xf>
    <xf numFmtId="0" fontId="16" fillId="0" borderId="13" xfId="29" applyNumberFormat="1" applyFont="1" applyProtection="1">
      <alignment horizontal="center" vertical="top" wrapText="1"/>
    </xf>
    <xf numFmtId="0" fontId="16" fillId="0" borderId="13" xfId="29" applyFont="1">
      <alignment horizontal="center" vertical="top" wrapText="1"/>
    </xf>
    <xf numFmtId="0" fontId="13" fillId="0" borderId="13" xfId="29" applyNumberFormat="1" applyFont="1" applyProtection="1">
      <alignment horizontal="center" vertical="top" wrapText="1"/>
    </xf>
    <xf numFmtId="0" fontId="13" fillId="0" borderId="13" xfId="29" applyFont="1">
      <alignment horizontal="center" vertical="top" wrapText="1"/>
    </xf>
    <xf numFmtId="49" fontId="16" fillId="0" borderId="13" xfId="30" applyNumberFormat="1" applyFont="1" applyProtection="1">
      <alignment horizontal="center" vertical="top" wrapText="1"/>
    </xf>
    <xf numFmtId="49" fontId="16" fillId="0" borderId="13" xfId="30" applyFont="1">
      <alignment horizontal="center" vertical="top" wrapText="1"/>
    </xf>
    <xf numFmtId="0" fontId="17" fillId="0" borderId="0" xfId="0" applyFont="1" applyAlignment="1">
      <alignment wrapText="1"/>
    </xf>
  </cellXfs>
  <cellStyles count="143">
    <cellStyle name="br" xfId="137" xr:uid="{00000000-0005-0000-0000-000000000000}"/>
    <cellStyle name="col" xfId="136" xr:uid="{00000000-0005-0000-0000-000001000000}"/>
    <cellStyle name="st140" xfId="133" xr:uid="{00000000-0005-0000-0000-000002000000}"/>
    <cellStyle name="style0" xfId="138" xr:uid="{00000000-0005-0000-0000-000003000000}"/>
    <cellStyle name="td" xfId="139" xr:uid="{00000000-0005-0000-0000-000004000000}"/>
    <cellStyle name="tr" xfId="135" xr:uid="{00000000-0005-0000-0000-000005000000}"/>
    <cellStyle name="xl100" xfId="74" xr:uid="{00000000-0005-0000-0000-000006000000}"/>
    <cellStyle name="xl101" xfId="78" xr:uid="{00000000-0005-0000-0000-000007000000}"/>
    <cellStyle name="xl102" xfId="83" xr:uid="{00000000-0005-0000-0000-000008000000}"/>
    <cellStyle name="xl103" xfId="86" xr:uid="{00000000-0005-0000-0000-000009000000}"/>
    <cellStyle name="xl104" xfId="75" xr:uid="{00000000-0005-0000-0000-00000A000000}"/>
    <cellStyle name="xl105" xfId="79" xr:uid="{00000000-0005-0000-0000-00000B000000}"/>
    <cellStyle name="xl106" xfId="84" xr:uid="{00000000-0005-0000-0000-00000C000000}"/>
    <cellStyle name="xl107" xfId="87" xr:uid="{00000000-0005-0000-0000-00000D000000}"/>
    <cellStyle name="xl108" xfId="80" xr:uid="{00000000-0005-0000-0000-00000E000000}"/>
    <cellStyle name="xl109" xfId="88" xr:uid="{00000000-0005-0000-0000-00000F000000}"/>
    <cellStyle name="xl110" xfId="91" xr:uid="{00000000-0005-0000-0000-000010000000}"/>
    <cellStyle name="xl111" xfId="76" xr:uid="{00000000-0005-0000-0000-000011000000}"/>
    <cellStyle name="xl112" xfId="81" xr:uid="{00000000-0005-0000-0000-000012000000}"/>
    <cellStyle name="xl113" xfId="82" xr:uid="{00000000-0005-0000-0000-000013000000}"/>
    <cellStyle name="xl114" xfId="89" xr:uid="{00000000-0005-0000-0000-000014000000}"/>
    <cellStyle name="xl115" xfId="92" xr:uid="{00000000-0005-0000-0000-000015000000}"/>
    <cellStyle name="xl116" xfId="94" xr:uid="{00000000-0005-0000-0000-000016000000}"/>
    <cellStyle name="xl117" xfId="95" xr:uid="{00000000-0005-0000-0000-000017000000}"/>
    <cellStyle name="xl118" xfId="96" xr:uid="{00000000-0005-0000-0000-000018000000}"/>
    <cellStyle name="xl119" xfId="97" xr:uid="{00000000-0005-0000-0000-000019000000}"/>
    <cellStyle name="xl120" xfId="98" xr:uid="{00000000-0005-0000-0000-00001A000000}"/>
    <cellStyle name="xl121" xfId="99" xr:uid="{00000000-0005-0000-0000-00001B000000}"/>
    <cellStyle name="xl122" xfId="100" xr:uid="{00000000-0005-0000-0000-00001C000000}"/>
    <cellStyle name="xl123" xfId="106" xr:uid="{00000000-0005-0000-0000-00001D000000}"/>
    <cellStyle name="xl124" xfId="114" xr:uid="{00000000-0005-0000-0000-00001E000000}"/>
    <cellStyle name="xl125" xfId="116" xr:uid="{00000000-0005-0000-0000-00001F000000}"/>
    <cellStyle name="xl126" xfId="120" xr:uid="{00000000-0005-0000-0000-000020000000}"/>
    <cellStyle name="xl127" xfId="129" xr:uid="{00000000-0005-0000-0000-000021000000}"/>
    <cellStyle name="xl128" xfId="132" xr:uid="{00000000-0005-0000-0000-000022000000}"/>
    <cellStyle name="xl129" xfId="134" xr:uid="{00000000-0005-0000-0000-000023000000}"/>
    <cellStyle name="xl130" xfId="101" xr:uid="{00000000-0005-0000-0000-000024000000}"/>
    <cellStyle name="xl131" xfId="107" xr:uid="{00000000-0005-0000-0000-000025000000}"/>
    <cellStyle name="xl132" xfId="112" xr:uid="{00000000-0005-0000-0000-000026000000}"/>
    <cellStyle name="xl133" xfId="115" xr:uid="{00000000-0005-0000-0000-000027000000}"/>
    <cellStyle name="xl134" xfId="117" xr:uid="{00000000-0005-0000-0000-000028000000}"/>
    <cellStyle name="xl135" xfId="121" xr:uid="{00000000-0005-0000-0000-000029000000}"/>
    <cellStyle name="xl136" xfId="113" xr:uid="{00000000-0005-0000-0000-00002A000000}"/>
    <cellStyle name="xl137" xfId="123" xr:uid="{00000000-0005-0000-0000-00002B000000}"/>
    <cellStyle name="xl138" xfId="125" xr:uid="{00000000-0005-0000-0000-00002C000000}"/>
    <cellStyle name="xl139" xfId="127" xr:uid="{00000000-0005-0000-0000-00002D000000}"/>
    <cellStyle name="xl140" xfId="128" xr:uid="{00000000-0005-0000-0000-00002E000000}"/>
    <cellStyle name="xl141" xfId="130" xr:uid="{00000000-0005-0000-0000-00002F000000}"/>
    <cellStyle name="xl142" xfId="102" xr:uid="{00000000-0005-0000-0000-000030000000}"/>
    <cellStyle name="xl143" xfId="108" xr:uid="{00000000-0005-0000-0000-000031000000}"/>
    <cellStyle name="xl144" xfId="118" xr:uid="{00000000-0005-0000-0000-000032000000}"/>
    <cellStyle name="xl145" xfId="124" xr:uid="{00000000-0005-0000-0000-000033000000}"/>
    <cellStyle name="xl146" xfId="126" xr:uid="{00000000-0005-0000-0000-000034000000}"/>
    <cellStyle name="xl147" xfId="103" xr:uid="{00000000-0005-0000-0000-000035000000}"/>
    <cellStyle name="xl148" xfId="109" xr:uid="{00000000-0005-0000-0000-000036000000}"/>
    <cellStyle name="xl149" xfId="119" xr:uid="{00000000-0005-0000-0000-000037000000}"/>
    <cellStyle name="xl150" xfId="104" xr:uid="{00000000-0005-0000-0000-000038000000}"/>
    <cellStyle name="xl151" xfId="110" xr:uid="{00000000-0005-0000-0000-000039000000}"/>
    <cellStyle name="xl152" xfId="105" xr:uid="{00000000-0005-0000-0000-00003A000000}"/>
    <cellStyle name="xl153" xfId="111" xr:uid="{00000000-0005-0000-0000-00003B000000}"/>
    <cellStyle name="xl154" xfId="122" xr:uid="{00000000-0005-0000-0000-00003C000000}"/>
    <cellStyle name="xl155" xfId="141" xr:uid="{00000000-0005-0000-0000-00003D000000}"/>
    <cellStyle name="xl21" xfId="140" xr:uid="{00000000-0005-0000-0000-00003E000000}"/>
    <cellStyle name="xl22" xfId="1" xr:uid="{00000000-0005-0000-0000-00003F000000}"/>
    <cellStyle name="xl23" xfId="5" xr:uid="{00000000-0005-0000-0000-000040000000}"/>
    <cellStyle name="xl24" xfId="10" xr:uid="{00000000-0005-0000-0000-000041000000}"/>
    <cellStyle name="xl25" xfId="16" xr:uid="{00000000-0005-0000-0000-000042000000}"/>
    <cellStyle name="xl26" xfId="29" xr:uid="{00000000-0005-0000-0000-000043000000}"/>
    <cellStyle name="xl27" xfId="33" xr:uid="{00000000-0005-0000-0000-000044000000}"/>
    <cellStyle name="xl28" xfId="36" xr:uid="{00000000-0005-0000-0000-000045000000}"/>
    <cellStyle name="xl29" xfId="40" xr:uid="{00000000-0005-0000-0000-000046000000}"/>
    <cellStyle name="xl30" xfId="44" xr:uid="{00000000-0005-0000-0000-000047000000}"/>
    <cellStyle name="xl31" xfId="14" xr:uid="{00000000-0005-0000-0000-000048000000}"/>
    <cellStyle name="xl32" xfId="131" xr:uid="{00000000-0005-0000-0000-000049000000}"/>
    <cellStyle name="xl33" xfId="24" xr:uid="{00000000-0005-0000-0000-00004A000000}"/>
    <cellStyle name="xl34" xfId="34" xr:uid="{00000000-0005-0000-0000-00004B000000}"/>
    <cellStyle name="xl35" xfId="37" xr:uid="{00000000-0005-0000-0000-00004C000000}"/>
    <cellStyle name="xl36" xfId="41" xr:uid="{00000000-0005-0000-0000-00004D000000}"/>
    <cellStyle name="xl37" xfId="45" xr:uid="{00000000-0005-0000-0000-00004E000000}"/>
    <cellStyle name="xl38" xfId="6" xr:uid="{00000000-0005-0000-0000-00004F000000}"/>
    <cellStyle name="xl39" xfId="38" xr:uid="{00000000-0005-0000-0000-000050000000}"/>
    <cellStyle name="xl40" xfId="42" xr:uid="{00000000-0005-0000-0000-000051000000}"/>
    <cellStyle name="xl41" xfId="46" xr:uid="{00000000-0005-0000-0000-000052000000}"/>
    <cellStyle name="xl42" xfId="17" xr:uid="{00000000-0005-0000-0000-000053000000}"/>
    <cellStyle name="xl43" xfId="20" xr:uid="{00000000-0005-0000-0000-000054000000}"/>
    <cellStyle name="xl44" xfId="22" xr:uid="{00000000-0005-0000-0000-000055000000}"/>
    <cellStyle name="xl45" xfId="25" xr:uid="{00000000-0005-0000-0000-000056000000}"/>
    <cellStyle name="xl46" xfId="30" xr:uid="{00000000-0005-0000-0000-000057000000}"/>
    <cellStyle name="xl47" xfId="35" xr:uid="{00000000-0005-0000-0000-000058000000}"/>
    <cellStyle name="xl48" xfId="39" xr:uid="{00000000-0005-0000-0000-000059000000}"/>
    <cellStyle name="xl49" xfId="43" xr:uid="{00000000-0005-0000-0000-00005A000000}"/>
    <cellStyle name="xl50" xfId="47" xr:uid="{00000000-0005-0000-0000-00005B000000}"/>
    <cellStyle name="xl51" xfId="2" xr:uid="{00000000-0005-0000-0000-00005C000000}"/>
    <cellStyle name="xl52" xfId="7" xr:uid="{00000000-0005-0000-0000-00005D000000}"/>
    <cellStyle name="xl53" xfId="11" xr:uid="{00000000-0005-0000-0000-00005E000000}"/>
    <cellStyle name="xl54" xfId="18" xr:uid="{00000000-0005-0000-0000-00005F000000}"/>
    <cellStyle name="xl55" xfId="23" xr:uid="{00000000-0005-0000-0000-000060000000}"/>
    <cellStyle name="xl56" xfId="26" xr:uid="{00000000-0005-0000-0000-000061000000}"/>
    <cellStyle name="xl57" xfId="3" xr:uid="{00000000-0005-0000-0000-000062000000}"/>
    <cellStyle name="xl58" xfId="8" xr:uid="{00000000-0005-0000-0000-000063000000}"/>
    <cellStyle name="xl59" xfId="12" xr:uid="{00000000-0005-0000-0000-000064000000}"/>
    <cellStyle name="xl60" xfId="15" xr:uid="{00000000-0005-0000-0000-000065000000}"/>
    <cellStyle name="xl61" xfId="19" xr:uid="{00000000-0005-0000-0000-000066000000}"/>
    <cellStyle name="xl62" xfId="21" xr:uid="{00000000-0005-0000-0000-000067000000}"/>
    <cellStyle name="xl63" xfId="27" xr:uid="{00000000-0005-0000-0000-000068000000}"/>
    <cellStyle name="xl64" xfId="28" xr:uid="{00000000-0005-0000-0000-000069000000}"/>
    <cellStyle name="xl65" xfId="4" xr:uid="{00000000-0005-0000-0000-00006A000000}"/>
    <cellStyle name="xl66" xfId="9" xr:uid="{00000000-0005-0000-0000-00006B000000}"/>
    <cellStyle name="xl67" xfId="13" xr:uid="{00000000-0005-0000-0000-00006C000000}"/>
    <cellStyle name="xl68" xfId="31" xr:uid="{00000000-0005-0000-0000-00006D000000}"/>
    <cellStyle name="xl69" xfId="32" xr:uid="{00000000-0005-0000-0000-00006E000000}"/>
    <cellStyle name="xl70" xfId="59" xr:uid="{00000000-0005-0000-0000-00006F000000}"/>
    <cellStyle name="xl71" xfId="65" xr:uid="{00000000-0005-0000-0000-000070000000}"/>
    <cellStyle name="xl72" xfId="71" xr:uid="{00000000-0005-0000-0000-000071000000}"/>
    <cellStyle name="xl73" xfId="53" xr:uid="{00000000-0005-0000-0000-000072000000}"/>
    <cellStyle name="xl74" xfId="56" xr:uid="{00000000-0005-0000-0000-000073000000}"/>
    <cellStyle name="xl75" xfId="60" xr:uid="{00000000-0005-0000-0000-000074000000}"/>
    <cellStyle name="xl76" xfId="66" xr:uid="{00000000-0005-0000-0000-000075000000}"/>
    <cellStyle name="xl77" xfId="72" xr:uid="{00000000-0005-0000-0000-000076000000}"/>
    <cellStyle name="xl78" xfId="50" xr:uid="{00000000-0005-0000-0000-000077000000}"/>
    <cellStyle name="xl79" xfId="61" xr:uid="{00000000-0005-0000-0000-000078000000}"/>
    <cellStyle name="xl80" xfId="67" xr:uid="{00000000-0005-0000-0000-000079000000}"/>
    <cellStyle name="xl81" xfId="51" xr:uid="{00000000-0005-0000-0000-00007A000000}"/>
    <cellStyle name="xl82" xfId="57" xr:uid="{00000000-0005-0000-0000-00007B000000}"/>
    <cellStyle name="xl83" xfId="62" xr:uid="{00000000-0005-0000-0000-00007C000000}"/>
    <cellStyle name="xl84" xfId="68" xr:uid="{00000000-0005-0000-0000-00007D000000}"/>
    <cellStyle name="xl85" xfId="48" xr:uid="{00000000-0005-0000-0000-00007E000000}"/>
    <cellStyle name="xl86" xfId="54" xr:uid="{00000000-0005-0000-0000-00007F000000}"/>
    <cellStyle name="xl87" xfId="58" xr:uid="{00000000-0005-0000-0000-000080000000}"/>
    <cellStyle name="xl88" xfId="63" xr:uid="{00000000-0005-0000-0000-000081000000}"/>
    <cellStyle name="xl89" xfId="69" xr:uid="{00000000-0005-0000-0000-000082000000}"/>
    <cellStyle name="xl90" xfId="49" xr:uid="{00000000-0005-0000-0000-000083000000}"/>
    <cellStyle name="xl91" xfId="52" xr:uid="{00000000-0005-0000-0000-000084000000}"/>
    <cellStyle name="xl92" xfId="55" xr:uid="{00000000-0005-0000-0000-000085000000}"/>
    <cellStyle name="xl93" xfId="64" xr:uid="{00000000-0005-0000-0000-000086000000}"/>
    <cellStyle name="xl94" xfId="70" xr:uid="{00000000-0005-0000-0000-000087000000}"/>
    <cellStyle name="xl95" xfId="73" xr:uid="{00000000-0005-0000-0000-000088000000}"/>
    <cellStyle name="xl96" xfId="77" xr:uid="{00000000-0005-0000-0000-000089000000}"/>
    <cellStyle name="xl97" xfId="85" xr:uid="{00000000-0005-0000-0000-00008A000000}"/>
    <cellStyle name="xl98" xfId="90" xr:uid="{00000000-0005-0000-0000-00008B000000}"/>
    <cellStyle name="xl99" xfId="93" xr:uid="{00000000-0005-0000-0000-00008C000000}"/>
    <cellStyle name="Обычный" xfId="0" builtinId="0"/>
    <cellStyle name="Обычный 2" xfId="142" xr:uid="{00000000-0005-0000-0000-00008E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023"/>
  <sheetViews>
    <sheetView zoomScaleNormal="100" zoomScaleSheetLayoutView="100" workbookViewId="0">
      <selection activeCell="E1" sqref="E1:G1"/>
    </sheetView>
  </sheetViews>
  <sheetFormatPr defaultRowHeight="15" x14ac:dyDescent="0.25"/>
  <cols>
    <col min="1" max="1" width="50.7109375" style="81" customWidth="1"/>
    <col min="2" max="2" width="9.7109375" style="1" customWidth="1"/>
    <col min="3" max="3" width="27.7109375" style="100" customWidth="1"/>
    <col min="4" max="5" width="19.85546875" style="81" customWidth="1"/>
    <col min="6" max="6" width="12.7109375" style="81" customWidth="1"/>
    <col min="7" max="7" width="9.140625" style="1" hidden="1"/>
    <col min="8" max="8" width="9.140625" style="1"/>
    <col min="9" max="9" width="12" style="1" bestFit="1" customWidth="1"/>
    <col min="10" max="16384" width="9.140625" style="1"/>
  </cols>
  <sheetData>
    <row r="1" spans="1:9" ht="69.75" customHeight="1" x14ac:dyDescent="0.25">
      <c r="E1" s="108" t="s">
        <v>1341</v>
      </c>
      <c r="F1" s="108"/>
      <c r="G1" s="108"/>
    </row>
    <row r="4" spans="1:9" ht="39" customHeight="1" x14ac:dyDescent="0.25">
      <c r="A4" s="109" t="s">
        <v>1326</v>
      </c>
      <c r="B4" s="109"/>
      <c r="C4" s="109"/>
      <c r="D4" s="109"/>
      <c r="E4" s="109"/>
      <c r="F4" s="109"/>
      <c r="G4" s="2"/>
    </row>
    <row r="5" spans="1:9" ht="14.1" customHeight="1" x14ac:dyDescent="0.25">
      <c r="A5" s="82"/>
      <c r="B5" s="4"/>
      <c r="C5" s="101"/>
      <c r="D5" s="82"/>
      <c r="E5" s="82"/>
      <c r="F5" s="95" t="s">
        <v>123</v>
      </c>
      <c r="G5" s="2"/>
    </row>
    <row r="6" spans="1:9" ht="12" customHeight="1" x14ac:dyDescent="0.25">
      <c r="A6" s="110" t="s">
        <v>0</v>
      </c>
      <c r="B6" s="112" t="s">
        <v>121</v>
      </c>
      <c r="C6" s="110" t="s">
        <v>9</v>
      </c>
      <c r="D6" s="114" t="s">
        <v>1</v>
      </c>
      <c r="E6" s="114" t="s">
        <v>2</v>
      </c>
      <c r="F6" s="110" t="s">
        <v>122</v>
      </c>
      <c r="G6" s="5"/>
    </row>
    <row r="7" spans="1:9" ht="12" customHeight="1" x14ac:dyDescent="0.25">
      <c r="A7" s="111"/>
      <c r="B7" s="113"/>
      <c r="C7" s="111"/>
      <c r="D7" s="115"/>
      <c r="E7" s="115"/>
      <c r="F7" s="111"/>
      <c r="G7" s="5"/>
    </row>
    <row r="8" spans="1:9" ht="11.1" customHeight="1" x14ac:dyDescent="0.25">
      <c r="A8" s="111"/>
      <c r="B8" s="113"/>
      <c r="C8" s="111"/>
      <c r="D8" s="115"/>
      <c r="E8" s="115"/>
      <c r="F8" s="111"/>
      <c r="G8" s="5"/>
    </row>
    <row r="9" spans="1:9" ht="12" customHeight="1" thickBot="1" x14ac:dyDescent="0.3">
      <c r="A9" s="84">
        <v>1</v>
      </c>
      <c r="B9" s="49">
        <v>2</v>
      </c>
      <c r="C9" s="102">
        <v>3</v>
      </c>
      <c r="D9" s="96" t="s">
        <v>3</v>
      </c>
      <c r="E9" s="96" t="s">
        <v>4</v>
      </c>
      <c r="F9" s="96" t="s">
        <v>5</v>
      </c>
      <c r="G9" s="6"/>
    </row>
    <row r="10" spans="1:9" ht="16.5" customHeight="1" x14ac:dyDescent="0.25">
      <c r="A10" s="42" t="s">
        <v>10</v>
      </c>
      <c r="B10" s="50"/>
      <c r="C10" s="51" t="s">
        <v>6</v>
      </c>
      <c r="D10" s="52">
        <f>D12+D211+D216+D230+D310+D429+D439+D806+D875+D945+D1002+D1008</f>
        <v>3995913771.6999998</v>
      </c>
      <c r="E10" s="52">
        <f>E12+E211+E216+E230+E310+E429+E439+E806+E875+E945+E1002+E1008</f>
        <v>2283002290.4899998</v>
      </c>
      <c r="F10" s="53">
        <f>E10/D10*100</f>
        <v>57.133422314033865</v>
      </c>
      <c r="G10" s="7"/>
    </row>
    <row r="11" spans="1:9" ht="12" customHeight="1" x14ac:dyDescent="0.25">
      <c r="A11" s="43" t="s">
        <v>7</v>
      </c>
      <c r="B11" s="54"/>
      <c r="C11" s="55"/>
      <c r="D11" s="56"/>
      <c r="E11" s="9"/>
      <c r="F11" s="57"/>
      <c r="G11" s="7"/>
    </row>
    <row r="12" spans="1:9" x14ac:dyDescent="0.25">
      <c r="A12" s="44" t="s">
        <v>11</v>
      </c>
      <c r="B12" s="58" t="s">
        <v>1178</v>
      </c>
      <c r="C12" s="59" t="s">
        <v>124</v>
      </c>
      <c r="D12" s="60">
        <f>D13+D19+D41+D119+D124+D140+D144+D148</f>
        <v>195780743.81</v>
      </c>
      <c r="E12" s="60">
        <f>E13+E19+E41+E119+E124+E140+E144+E148</f>
        <v>118422625.22</v>
      </c>
      <c r="F12" s="61">
        <f t="shared" ref="F12:F76" si="0">E12/D12*100</f>
        <v>60.48737118647685</v>
      </c>
      <c r="G12" s="8"/>
    </row>
    <row r="13" spans="1:9" ht="26.25" x14ac:dyDescent="0.25">
      <c r="A13" s="44" t="s">
        <v>12</v>
      </c>
      <c r="B13" s="58" t="s">
        <v>1178</v>
      </c>
      <c r="C13" s="59" t="s">
        <v>125</v>
      </c>
      <c r="D13" s="60">
        <f>D14</f>
        <v>2542400</v>
      </c>
      <c r="E13" s="60">
        <f>E14</f>
        <v>1481370.8900000001</v>
      </c>
      <c r="F13" s="61">
        <f t="shared" si="0"/>
        <v>58.266633495909382</v>
      </c>
      <c r="G13" s="8"/>
      <c r="I13" s="34"/>
    </row>
    <row r="14" spans="1:9" ht="26.25" x14ac:dyDescent="0.25">
      <c r="A14" s="44" t="s">
        <v>152</v>
      </c>
      <c r="B14" s="58" t="s">
        <v>1178</v>
      </c>
      <c r="C14" s="59" t="s">
        <v>126</v>
      </c>
      <c r="D14" s="60">
        <f>D16</f>
        <v>2542400</v>
      </c>
      <c r="E14" s="60">
        <f>E16</f>
        <v>1481370.8900000001</v>
      </c>
      <c r="F14" s="61">
        <f t="shared" si="0"/>
        <v>58.266633495909382</v>
      </c>
      <c r="G14" s="8"/>
    </row>
    <row r="15" spans="1:9" ht="64.5" x14ac:dyDescent="0.25">
      <c r="A15" s="45" t="s">
        <v>14</v>
      </c>
      <c r="B15" s="58" t="s">
        <v>1178</v>
      </c>
      <c r="C15" s="62" t="s">
        <v>127</v>
      </c>
      <c r="D15" s="63">
        <v>2542400</v>
      </c>
      <c r="E15" s="97">
        <v>1481370.89</v>
      </c>
      <c r="F15" s="61">
        <f t="shared" si="0"/>
        <v>58.266633495909367</v>
      </c>
      <c r="G15" s="8"/>
    </row>
    <row r="16" spans="1:9" ht="26.25" x14ac:dyDescent="0.25">
      <c r="A16" s="45" t="s">
        <v>15</v>
      </c>
      <c r="B16" s="58" t="s">
        <v>1178</v>
      </c>
      <c r="C16" s="62" t="s">
        <v>128</v>
      </c>
      <c r="D16" s="63">
        <f>D17+D18</f>
        <v>2542400</v>
      </c>
      <c r="E16" s="63">
        <f>E17+E18</f>
        <v>1481370.8900000001</v>
      </c>
      <c r="F16" s="61">
        <f t="shared" si="0"/>
        <v>58.266633495909382</v>
      </c>
      <c r="G16" s="8"/>
    </row>
    <row r="17" spans="1:7" ht="26.25" x14ac:dyDescent="0.25">
      <c r="A17" s="45" t="s">
        <v>16</v>
      </c>
      <c r="B17" s="58" t="s">
        <v>1178</v>
      </c>
      <c r="C17" s="62" t="s">
        <v>129</v>
      </c>
      <c r="D17" s="63">
        <v>1952660</v>
      </c>
      <c r="E17" s="98">
        <v>1165068.29</v>
      </c>
      <c r="F17" s="61">
        <f t="shared" si="0"/>
        <v>59.665701658250804</v>
      </c>
      <c r="G17" s="8"/>
    </row>
    <row r="18" spans="1:7" ht="39" x14ac:dyDescent="0.25">
      <c r="A18" s="45" t="s">
        <v>17</v>
      </c>
      <c r="B18" s="58" t="s">
        <v>1178</v>
      </c>
      <c r="C18" s="62" t="s">
        <v>130</v>
      </c>
      <c r="D18" s="63">
        <v>589740</v>
      </c>
      <c r="E18" s="98">
        <v>316302.59999999998</v>
      </c>
      <c r="F18" s="61">
        <f t="shared" si="0"/>
        <v>53.634245599755829</v>
      </c>
      <c r="G18" s="8"/>
    </row>
    <row r="19" spans="1:7" ht="39" x14ac:dyDescent="0.25">
      <c r="A19" s="44" t="s">
        <v>18</v>
      </c>
      <c r="B19" s="58" t="s">
        <v>1179</v>
      </c>
      <c r="C19" s="59" t="s">
        <v>131</v>
      </c>
      <c r="D19" s="60">
        <f>SUM(D20+D29+D36)</f>
        <v>5978100</v>
      </c>
      <c r="E19" s="60">
        <f>SUM(E20+E29+E36)</f>
        <v>3846316.24</v>
      </c>
      <c r="F19" s="61">
        <f t="shared" si="0"/>
        <v>64.340112075743122</v>
      </c>
      <c r="G19" s="8"/>
    </row>
    <row r="20" spans="1:7" ht="26.25" x14ac:dyDescent="0.25">
      <c r="A20" s="44" t="s">
        <v>153</v>
      </c>
      <c r="B20" s="58" t="s">
        <v>1179</v>
      </c>
      <c r="C20" s="59" t="s">
        <v>132</v>
      </c>
      <c r="D20" s="60">
        <f>D21+D25</f>
        <v>1161500</v>
      </c>
      <c r="E20" s="60">
        <f>E21+E25</f>
        <v>564927.66999999993</v>
      </c>
      <c r="F20" s="61">
        <f t="shared" si="0"/>
        <v>48.637767541971584</v>
      </c>
      <c r="G20" s="8"/>
    </row>
    <row r="21" spans="1:7" ht="26.25" x14ac:dyDescent="0.25">
      <c r="A21" s="45" t="s">
        <v>19</v>
      </c>
      <c r="B21" s="58" t="s">
        <v>1179</v>
      </c>
      <c r="C21" s="62" t="s">
        <v>133</v>
      </c>
      <c r="D21" s="63">
        <f>D22</f>
        <v>1141500</v>
      </c>
      <c r="E21" s="63">
        <f>E22</f>
        <v>562144.06999999995</v>
      </c>
      <c r="F21" s="61">
        <f t="shared" si="0"/>
        <v>49.246085851949182</v>
      </c>
      <c r="G21" s="8"/>
    </row>
    <row r="22" spans="1:7" ht="26.25" x14ac:dyDescent="0.25">
      <c r="A22" s="45" t="s">
        <v>20</v>
      </c>
      <c r="B22" s="58" t="s">
        <v>1179</v>
      </c>
      <c r="C22" s="62" t="s">
        <v>134</v>
      </c>
      <c r="D22" s="63">
        <v>1141500</v>
      </c>
      <c r="E22" s="11">
        <v>562144.06999999995</v>
      </c>
      <c r="F22" s="61">
        <f t="shared" si="0"/>
        <v>49.246085851949182</v>
      </c>
      <c r="G22" s="8"/>
    </row>
    <row r="23" spans="1:7" ht="26.25" x14ac:dyDescent="0.25">
      <c r="A23" s="45" t="s">
        <v>21</v>
      </c>
      <c r="B23" s="58" t="s">
        <v>1179</v>
      </c>
      <c r="C23" s="62" t="s">
        <v>135</v>
      </c>
      <c r="D23" s="63">
        <v>323500</v>
      </c>
      <c r="E23" s="11">
        <v>173568.46</v>
      </c>
      <c r="F23" s="61">
        <f t="shared" si="0"/>
        <v>53.653310664605868</v>
      </c>
      <c r="G23" s="8"/>
    </row>
    <row r="24" spans="1:7" x14ac:dyDescent="0.25">
      <c r="A24" s="45" t="s">
        <v>22</v>
      </c>
      <c r="B24" s="58" t="s">
        <v>1179</v>
      </c>
      <c r="C24" s="62" t="s">
        <v>136</v>
      </c>
      <c r="D24" s="63">
        <v>818000</v>
      </c>
      <c r="E24" s="11">
        <v>388575.61</v>
      </c>
      <c r="F24" s="61">
        <f t="shared" si="0"/>
        <v>47.503130806845967</v>
      </c>
      <c r="G24" s="8"/>
    </row>
    <row r="25" spans="1:7" x14ac:dyDescent="0.25">
      <c r="A25" s="45" t="s">
        <v>23</v>
      </c>
      <c r="B25" s="58" t="s">
        <v>1179</v>
      </c>
      <c r="C25" s="62" t="s">
        <v>137</v>
      </c>
      <c r="D25" s="63">
        <f>D26</f>
        <v>20000</v>
      </c>
      <c r="E25" s="63">
        <v>2783.6</v>
      </c>
      <c r="F25" s="61">
        <f t="shared" si="0"/>
        <v>13.917999999999999</v>
      </c>
      <c r="G25" s="8"/>
    </row>
    <row r="26" spans="1:7" x14ac:dyDescent="0.25">
      <c r="A26" s="45" t="s">
        <v>24</v>
      </c>
      <c r="B26" s="58" t="s">
        <v>1179</v>
      </c>
      <c r="C26" s="62" t="s">
        <v>138</v>
      </c>
      <c r="D26" s="63">
        <v>20000</v>
      </c>
      <c r="E26" s="11"/>
      <c r="F26" s="61">
        <f t="shared" si="0"/>
        <v>0</v>
      </c>
      <c r="G26" s="8"/>
    </row>
    <row r="27" spans="1:7" x14ac:dyDescent="0.25">
      <c r="A27" s="45" t="s">
        <v>25</v>
      </c>
      <c r="B27" s="58" t="s">
        <v>1179</v>
      </c>
      <c r="C27" s="62" t="s">
        <v>139</v>
      </c>
      <c r="D27" s="63">
        <v>16000</v>
      </c>
      <c r="E27" s="11"/>
      <c r="F27" s="61">
        <f t="shared" si="0"/>
        <v>0</v>
      </c>
      <c r="G27" s="8"/>
    </row>
    <row r="28" spans="1:7" x14ac:dyDescent="0.25">
      <c r="A28" s="45" t="s">
        <v>1247</v>
      </c>
      <c r="B28" s="58" t="s">
        <v>1179</v>
      </c>
      <c r="C28" s="62" t="s">
        <v>1248</v>
      </c>
      <c r="D28" s="63">
        <v>4000</v>
      </c>
      <c r="E28" s="11">
        <v>2783.6</v>
      </c>
      <c r="F28" s="61">
        <f t="shared" si="0"/>
        <v>69.59</v>
      </c>
      <c r="G28" s="8"/>
    </row>
    <row r="29" spans="1:7" ht="26.25" x14ac:dyDescent="0.25">
      <c r="A29" s="44" t="s">
        <v>154</v>
      </c>
      <c r="B29" s="58" t="s">
        <v>1179</v>
      </c>
      <c r="C29" s="59" t="s">
        <v>140</v>
      </c>
      <c r="D29" s="60">
        <f>D30</f>
        <v>3043700</v>
      </c>
      <c r="E29" s="60">
        <f>E30</f>
        <v>2018693.62</v>
      </c>
      <c r="F29" s="61">
        <f t="shared" si="0"/>
        <v>66.323672503860436</v>
      </c>
      <c r="G29" s="8"/>
    </row>
    <row r="30" spans="1:7" ht="64.5" x14ac:dyDescent="0.25">
      <c r="A30" s="45" t="s">
        <v>14</v>
      </c>
      <c r="B30" s="58" t="s">
        <v>1179</v>
      </c>
      <c r="C30" s="62" t="s">
        <v>141</v>
      </c>
      <c r="D30" s="63">
        <f>SUM(D31)</f>
        <v>3043700</v>
      </c>
      <c r="E30" s="63">
        <f>SUM(E31)</f>
        <v>2018693.62</v>
      </c>
      <c r="F30" s="61">
        <f t="shared" si="0"/>
        <v>66.323672503860436</v>
      </c>
      <c r="G30" s="8"/>
    </row>
    <row r="31" spans="1:7" ht="26.25" x14ac:dyDescent="0.25">
      <c r="A31" s="45" t="s">
        <v>15</v>
      </c>
      <c r="B31" s="58" t="s">
        <v>1179</v>
      </c>
      <c r="C31" s="62" t="s">
        <v>142</v>
      </c>
      <c r="D31" s="63">
        <f>D32+D33+D34+D35</f>
        <v>3043700</v>
      </c>
      <c r="E31" s="63">
        <f>E32+E33+E34+E35</f>
        <v>2018693.62</v>
      </c>
      <c r="F31" s="61">
        <f t="shared" si="0"/>
        <v>66.323672503860436</v>
      </c>
      <c r="G31" s="8"/>
    </row>
    <row r="32" spans="1:7" ht="26.25" x14ac:dyDescent="0.25">
      <c r="A32" s="45" t="s">
        <v>16</v>
      </c>
      <c r="B32" s="58" t="s">
        <v>1179</v>
      </c>
      <c r="C32" s="62" t="s">
        <v>143</v>
      </c>
      <c r="D32" s="63">
        <v>2078975</v>
      </c>
      <c r="E32" s="11">
        <v>1367139.73</v>
      </c>
      <c r="F32" s="61">
        <f t="shared" si="0"/>
        <v>65.760277540614965</v>
      </c>
      <c r="G32" s="8"/>
    </row>
    <row r="33" spans="1:7" ht="39" x14ac:dyDescent="0.25">
      <c r="A33" s="45" t="s">
        <v>26</v>
      </c>
      <c r="B33" s="58" t="s">
        <v>1179</v>
      </c>
      <c r="C33" s="62" t="s">
        <v>144</v>
      </c>
      <c r="D33" s="63">
        <v>625</v>
      </c>
      <c r="E33" s="11">
        <v>375</v>
      </c>
      <c r="F33" s="61">
        <f t="shared" si="0"/>
        <v>60</v>
      </c>
      <c r="G33" s="8"/>
    </row>
    <row r="34" spans="1:7" ht="51.75" x14ac:dyDescent="0.25">
      <c r="A34" s="45" t="s">
        <v>27</v>
      </c>
      <c r="B34" s="58" t="s">
        <v>1179</v>
      </c>
      <c r="C34" s="62" t="s">
        <v>145</v>
      </c>
      <c r="D34" s="63">
        <v>336000</v>
      </c>
      <c r="E34" s="11">
        <v>242000</v>
      </c>
      <c r="F34" s="61">
        <f t="shared" si="0"/>
        <v>72.023809523809518</v>
      </c>
      <c r="G34" s="8"/>
    </row>
    <row r="35" spans="1:7" ht="39" x14ac:dyDescent="0.25">
      <c r="A35" s="45" t="s">
        <v>17</v>
      </c>
      <c r="B35" s="58" t="s">
        <v>1179</v>
      </c>
      <c r="C35" s="62" t="s">
        <v>146</v>
      </c>
      <c r="D35" s="63">
        <v>628100</v>
      </c>
      <c r="E35" s="11">
        <v>409178.89</v>
      </c>
      <c r="F35" s="61">
        <f t="shared" si="0"/>
        <v>65.145500716446421</v>
      </c>
      <c r="G35" s="8"/>
    </row>
    <row r="36" spans="1:7" s="31" customFormat="1" ht="39" x14ac:dyDescent="0.25">
      <c r="A36" s="44" t="s">
        <v>28</v>
      </c>
      <c r="B36" s="58" t="s">
        <v>1179</v>
      </c>
      <c r="C36" s="59" t="s">
        <v>147</v>
      </c>
      <c r="D36" s="60">
        <f>D37</f>
        <v>1772900</v>
      </c>
      <c r="E36" s="60">
        <f>E37</f>
        <v>1262694.95</v>
      </c>
      <c r="F36" s="64">
        <f t="shared" si="0"/>
        <v>71.222006317333182</v>
      </c>
      <c r="G36" s="30"/>
    </row>
    <row r="37" spans="1:7" ht="64.5" x14ac:dyDescent="0.25">
      <c r="A37" s="45" t="s">
        <v>14</v>
      </c>
      <c r="B37" s="58" t="s">
        <v>1179</v>
      </c>
      <c r="C37" s="62" t="s">
        <v>148</v>
      </c>
      <c r="D37" s="63">
        <f>D38</f>
        <v>1772900</v>
      </c>
      <c r="E37" s="63">
        <f>E38</f>
        <v>1262694.95</v>
      </c>
      <c r="F37" s="61">
        <f t="shared" si="0"/>
        <v>71.222006317333182</v>
      </c>
      <c r="G37" s="8"/>
    </row>
    <row r="38" spans="1:7" ht="26.25" x14ac:dyDescent="0.25">
      <c r="A38" s="45" t="s">
        <v>15</v>
      </c>
      <c r="B38" s="58" t="s">
        <v>1179</v>
      </c>
      <c r="C38" s="62" t="s">
        <v>149</v>
      </c>
      <c r="D38" s="63">
        <f>D39+D40</f>
        <v>1772900</v>
      </c>
      <c r="E38" s="63">
        <f>E39+E40</f>
        <v>1262694.95</v>
      </c>
      <c r="F38" s="61">
        <f t="shared" si="0"/>
        <v>71.222006317333182</v>
      </c>
      <c r="G38" s="8"/>
    </row>
    <row r="39" spans="1:7" ht="26.25" x14ac:dyDescent="0.25">
      <c r="A39" s="45" t="s">
        <v>16</v>
      </c>
      <c r="B39" s="58" t="s">
        <v>1179</v>
      </c>
      <c r="C39" s="62" t="s">
        <v>150</v>
      </c>
      <c r="D39" s="63">
        <v>1361400</v>
      </c>
      <c r="E39" s="98">
        <v>955724.26</v>
      </c>
      <c r="F39" s="61">
        <f t="shared" si="0"/>
        <v>70.201576318495668</v>
      </c>
      <c r="G39" s="8"/>
    </row>
    <row r="40" spans="1:7" ht="39" x14ac:dyDescent="0.25">
      <c r="A40" s="45" t="s">
        <v>17</v>
      </c>
      <c r="B40" s="58" t="s">
        <v>1179</v>
      </c>
      <c r="C40" s="62" t="s">
        <v>151</v>
      </c>
      <c r="D40" s="63">
        <v>411500</v>
      </c>
      <c r="E40" s="98">
        <v>306970.69</v>
      </c>
      <c r="F40" s="61">
        <f t="shared" si="0"/>
        <v>74.597980558930743</v>
      </c>
      <c r="G40" s="8"/>
    </row>
    <row r="41" spans="1:7" ht="51.75" x14ac:dyDescent="0.25">
      <c r="A41" s="44" t="s">
        <v>29</v>
      </c>
      <c r="B41" s="58" t="s">
        <v>1178</v>
      </c>
      <c r="C41" s="104" t="s">
        <v>155</v>
      </c>
      <c r="D41" s="60">
        <f>D42+D48+D58+D68+D78+D88+D97+D106</f>
        <v>101891591.47</v>
      </c>
      <c r="E41" s="60">
        <f>E42+E48+E58+E68+E78+E88+E97+E106</f>
        <v>63916717.710000001</v>
      </c>
      <c r="F41" s="64">
        <f t="shared" si="0"/>
        <v>62.730120108899314</v>
      </c>
      <c r="G41" s="8"/>
    </row>
    <row r="42" spans="1:7" ht="26.25" x14ac:dyDescent="0.25">
      <c r="A42" s="44" t="s">
        <v>156</v>
      </c>
      <c r="B42" s="58" t="s">
        <v>1178</v>
      </c>
      <c r="C42" s="104" t="s">
        <v>157</v>
      </c>
      <c r="D42" s="60">
        <f>D43</f>
        <v>72362949.189999998</v>
      </c>
      <c r="E42" s="60">
        <f>E43</f>
        <v>47802491.520000003</v>
      </c>
      <c r="F42" s="64">
        <f t="shared" si="0"/>
        <v>66.059346744543603</v>
      </c>
      <c r="G42" s="8"/>
    </row>
    <row r="43" spans="1:7" ht="64.5" x14ac:dyDescent="0.25">
      <c r="A43" s="45" t="s">
        <v>14</v>
      </c>
      <c r="B43" s="58" t="s">
        <v>1178</v>
      </c>
      <c r="C43" s="105" t="s">
        <v>158</v>
      </c>
      <c r="D43" s="63">
        <f>D44</f>
        <v>72362949.189999998</v>
      </c>
      <c r="E43" s="63">
        <f>E44</f>
        <v>47802491.520000003</v>
      </c>
      <c r="F43" s="61">
        <f t="shared" si="0"/>
        <v>66.059346744543603</v>
      </c>
      <c r="G43" s="8"/>
    </row>
    <row r="44" spans="1:7" ht="26.25" x14ac:dyDescent="0.25">
      <c r="A44" s="45" t="s">
        <v>15</v>
      </c>
      <c r="B44" s="58" t="s">
        <v>1178</v>
      </c>
      <c r="C44" s="62" t="s">
        <v>159</v>
      </c>
      <c r="D44" s="63">
        <f>D45+D46+D47</f>
        <v>72362949.189999998</v>
      </c>
      <c r="E44" s="63">
        <f>E45+E46+E47</f>
        <v>47802491.520000003</v>
      </c>
      <c r="F44" s="61">
        <f t="shared" si="0"/>
        <v>66.059346744543603</v>
      </c>
      <c r="G44" s="8"/>
    </row>
    <row r="45" spans="1:7" ht="26.25" x14ac:dyDescent="0.25">
      <c r="A45" s="45" t="s">
        <v>16</v>
      </c>
      <c r="B45" s="58" t="s">
        <v>1178</v>
      </c>
      <c r="C45" s="62" t="s">
        <v>160</v>
      </c>
      <c r="D45" s="98">
        <v>54923400</v>
      </c>
      <c r="E45" s="98">
        <v>37289652.969999999</v>
      </c>
      <c r="F45" s="61">
        <f t="shared" si="0"/>
        <v>67.893926759814576</v>
      </c>
      <c r="G45" s="8"/>
    </row>
    <row r="46" spans="1:7" ht="39" x14ac:dyDescent="0.25">
      <c r="A46" s="45" t="s">
        <v>26</v>
      </c>
      <c r="B46" s="58" t="s">
        <v>1178</v>
      </c>
      <c r="C46" s="62" t="s">
        <v>161</v>
      </c>
      <c r="D46" s="98">
        <v>108649.19</v>
      </c>
      <c r="E46" s="98">
        <v>13652.67</v>
      </c>
      <c r="F46" s="61">
        <f t="shared" si="0"/>
        <v>12.565827688176967</v>
      </c>
      <c r="G46" s="8"/>
    </row>
    <row r="47" spans="1:7" ht="39" x14ac:dyDescent="0.25">
      <c r="A47" s="45" t="s">
        <v>17</v>
      </c>
      <c r="B47" s="58" t="s">
        <v>1178</v>
      </c>
      <c r="C47" s="62" t="s">
        <v>162</v>
      </c>
      <c r="D47" s="98">
        <v>17330900</v>
      </c>
      <c r="E47" s="98">
        <v>10499185.880000001</v>
      </c>
      <c r="F47" s="61">
        <f t="shared" si="0"/>
        <v>60.580730833366992</v>
      </c>
      <c r="G47" s="8"/>
    </row>
    <row r="48" spans="1:7" ht="26.25" x14ac:dyDescent="0.25">
      <c r="A48" s="44" t="s">
        <v>164</v>
      </c>
      <c r="B48" s="58" t="s">
        <v>1178</v>
      </c>
      <c r="C48" s="59" t="s">
        <v>163</v>
      </c>
      <c r="D48" s="60">
        <f>D49+D53</f>
        <v>14906781.59</v>
      </c>
      <c r="E48" s="60">
        <f>E49+E53</f>
        <v>7820383.4900000002</v>
      </c>
      <c r="F48" s="64">
        <f t="shared" si="0"/>
        <v>52.461917703591986</v>
      </c>
      <c r="G48" s="8"/>
    </row>
    <row r="49" spans="1:7" ht="26.25" x14ac:dyDescent="0.25">
      <c r="A49" s="45" t="s">
        <v>19</v>
      </c>
      <c r="B49" s="58" t="s">
        <v>1178</v>
      </c>
      <c r="C49" s="62" t="s">
        <v>165</v>
      </c>
      <c r="D49" s="63">
        <f>D50</f>
        <v>14419455.59</v>
      </c>
      <c r="E49" s="63">
        <f>E50</f>
        <v>7646891.0800000001</v>
      </c>
      <c r="F49" s="61">
        <f t="shared" si="0"/>
        <v>53.031759987548874</v>
      </c>
      <c r="G49" s="8"/>
    </row>
    <row r="50" spans="1:7" ht="26.25" x14ac:dyDescent="0.25">
      <c r="A50" s="45" t="s">
        <v>20</v>
      </c>
      <c r="B50" s="58" t="s">
        <v>1178</v>
      </c>
      <c r="C50" s="62" t="s">
        <v>166</v>
      </c>
      <c r="D50" s="63">
        <f>D51+D52</f>
        <v>14419455.59</v>
      </c>
      <c r="E50" s="63">
        <f>E51+E52</f>
        <v>7646891.0800000001</v>
      </c>
      <c r="F50" s="61">
        <f t="shared" si="0"/>
        <v>53.031759987548874</v>
      </c>
      <c r="G50" s="8"/>
    </row>
    <row r="51" spans="1:7" ht="26.25" x14ac:dyDescent="0.25">
      <c r="A51" s="45" t="s">
        <v>21</v>
      </c>
      <c r="B51" s="58" t="s">
        <v>1178</v>
      </c>
      <c r="C51" s="62" t="s">
        <v>167</v>
      </c>
      <c r="D51" s="98">
        <v>5690391.6500000004</v>
      </c>
      <c r="E51" s="98">
        <v>2755018.73</v>
      </c>
      <c r="F51" s="61">
        <f t="shared" si="0"/>
        <v>48.415274368680755</v>
      </c>
      <c r="G51" s="8"/>
    </row>
    <row r="52" spans="1:7" x14ac:dyDescent="0.25">
      <c r="A52" s="45" t="s">
        <v>22</v>
      </c>
      <c r="B52" s="58" t="s">
        <v>1178</v>
      </c>
      <c r="C52" s="62" t="s">
        <v>168</v>
      </c>
      <c r="D52" s="98">
        <v>8729063.9399999995</v>
      </c>
      <c r="E52" s="98">
        <v>4891872.3499999996</v>
      </c>
      <c r="F52" s="61">
        <f t="shared" si="0"/>
        <v>56.041201939001951</v>
      </c>
      <c r="G52" s="8"/>
    </row>
    <row r="53" spans="1:7" x14ac:dyDescent="0.25">
      <c r="A53" s="45" t="s">
        <v>23</v>
      </c>
      <c r="B53" s="58" t="s">
        <v>1178</v>
      </c>
      <c r="C53" s="62" t="s">
        <v>169</v>
      </c>
      <c r="D53" s="63">
        <f>D54</f>
        <v>487326</v>
      </c>
      <c r="E53" s="63">
        <f>E54</f>
        <v>173492.41</v>
      </c>
      <c r="F53" s="61">
        <f t="shared" si="0"/>
        <v>35.600893447097015</v>
      </c>
      <c r="G53" s="8"/>
    </row>
    <row r="54" spans="1:7" x14ac:dyDescent="0.25">
      <c r="A54" s="45" t="s">
        <v>24</v>
      </c>
      <c r="B54" s="58" t="s">
        <v>1178</v>
      </c>
      <c r="C54" s="62" t="s">
        <v>170</v>
      </c>
      <c r="D54" s="63">
        <f>D55+D56+D57</f>
        <v>487326</v>
      </c>
      <c r="E54" s="63">
        <f>E55+E56+E57</f>
        <v>173492.41</v>
      </c>
      <c r="F54" s="61">
        <f t="shared" si="0"/>
        <v>35.600893447097015</v>
      </c>
      <c r="G54" s="8"/>
    </row>
    <row r="55" spans="1:7" ht="26.25" x14ac:dyDescent="0.25">
      <c r="A55" s="45" t="s">
        <v>30</v>
      </c>
      <c r="B55" s="58" t="s">
        <v>1178</v>
      </c>
      <c r="C55" s="62" t="s">
        <v>171</v>
      </c>
      <c r="D55" s="98">
        <v>434667</v>
      </c>
      <c r="E55" s="98">
        <v>170018</v>
      </c>
      <c r="F55" s="61">
        <f t="shared" si="0"/>
        <v>39.114540556333928</v>
      </c>
      <c r="G55" s="8"/>
    </row>
    <row r="56" spans="1:7" x14ac:dyDescent="0.25">
      <c r="A56" s="45" t="s">
        <v>25</v>
      </c>
      <c r="B56" s="58" t="s">
        <v>1178</v>
      </c>
      <c r="C56" s="62" t="s">
        <v>172</v>
      </c>
      <c r="D56" s="98">
        <v>47659</v>
      </c>
      <c r="E56" s="98">
        <v>874</v>
      </c>
      <c r="F56" s="61">
        <f t="shared" si="0"/>
        <v>1.8338613902935439</v>
      </c>
      <c r="G56" s="8"/>
    </row>
    <row r="57" spans="1:7" x14ac:dyDescent="0.25">
      <c r="A57" s="45" t="s">
        <v>31</v>
      </c>
      <c r="B57" s="58" t="s">
        <v>1178</v>
      </c>
      <c r="C57" s="62" t="s">
        <v>173</v>
      </c>
      <c r="D57" s="98">
        <v>5000</v>
      </c>
      <c r="E57" s="98">
        <v>2600.41</v>
      </c>
      <c r="F57" s="61">
        <f t="shared" si="0"/>
        <v>52.008199999999995</v>
      </c>
      <c r="G57" s="8"/>
    </row>
    <row r="58" spans="1:7" ht="26.25" x14ac:dyDescent="0.25">
      <c r="A58" s="44" t="s">
        <v>175</v>
      </c>
      <c r="B58" s="58" t="s">
        <v>1178</v>
      </c>
      <c r="C58" s="59" t="s">
        <v>174</v>
      </c>
      <c r="D58" s="60">
        <f>D59+D64</f>
        <v>2104900</v>
      </c>
      <c r="E58" s="60">
        <f>E59+E64</f>
        <v>1038714.8</v>
      </c>
      <c r="F58" s="64">
        <f t="shared" si="0"/>
        <v>49.347465437788017</v>
      </c>
      <c r="G58" s="8"/>
    </row>
    <row r="59" spans="1:7" ht="64.5" x14ac:dyDescent="0.25">
      <c r="A59" s="45" t="s">
        <v>14</v>
      </c>
      <c r="B59" s="58" t="s">
        <v>1178</v>
      </c>
      <c r="C59" s="62" t="s">
        <v>176</v>
      </c>
      <c r="D59" s="63">
        <f>D60</f>
        <v>1579000</v>
      </c>
      <c r="E59" s="63">
        <f>E60</f>
        <v>790980.73</v>
      </c>
      <c r="F59" s="61">
        <f t="shared" si="0"/>
        <v>50.093776440785312</v>
      </c>
      <c r="G59" s="8"/>
    </row>
    <row r="60" spans="1:7" ht="26.25" x14ac:dyDescent="0.25">
      <c r="A60" s="45" t="s">
        <v>15</v>
      </c>
      <c r="B60" s="58" t="s">
        <v>1178</v>
      </c>
      <c r="C60" s="62" t="s">
        <v>177</v>
      </c>
      <c r="D60" s="63">
        <f>D61+D62+D63</f>
        <v>1579000</v>
      </c>
      <c r="E60" s="63">
        <f>E61+E62+E63</f>
        <v>790980.73</v>
      </c>
      <c r="F60" s="61">
        <f t="shared" si="0"/>
        <v>50.093776440785312</v>
      </c>
      <c r="G60" s="8"/>
    </row>
    <row r="61" spans="1:7" ht="26.25" x14ac:dyDescent="0.25">
      <c r="A61" s="45" t="s">
        <v>16</v>
      </c>
      <c r="B61" s="58" t="s">
        <v>1178</v>
      </c>
      <c r="C61" s="62" t="s">
        <v>178</v>
      </c>
      <c r="D61" s="63">
        <v>1213800</v>
      </c>
      <c r="E61" s="11">
        <v>577265.43999999994</v>
      </c>
      <c r="F61" s="61">
        <f t="shared" si="0"/>
        <v>47.558530235623657</v>
      </c>
      <c r="G61" s="8"/>
    </row>
    <row r="62" spans="1:7" ht="39" x14ac:dyDescent="0.25">
      <c r="A62" s="45" t="s">
        <v>26</v>
      </c>
      <c r="B62" s="58" t="s">
        <v>1178</v>
      </c>
      <c r="C62" s="62" t="s">
        <v>179</v>
      </c>
      <c r="D62" s="63">
        <v>3000</v>
      </c>
      <c r="E62" s="11">
        <v>1562.5</v>
      </c>
      <c r="F62" s="61">
        <f t="shared" si="0"/>
        <v>52.083333333333336</v>
      </c>
      <c r="G62" s="8"/>
    </row>
    <row r="63" spans="1:7" ht="39" x14ac:dyDescent="0.25">
      <c r="A63" s="45" t="s">
        <v>17</v>
      </c>
      <c r="B63" s="58" t="s">
        <v>1178</v>
      </c>
      <c r="C63" s="62" t="s">
        <v>180</v>
      </c>
      <c r="D63" s="63">
        <v>362200</v>
      </c>
      <c r="E63" s="11">
        <v>212152.79</v>
      </c>
      <c r="F63" s="61">
        <f t="shared" si="0"/>
        <v>58.57338210933186</v>
      </c>
      <c r="G63" s="8"/>
    </row>
    <row r="64" spans="1:7" ht="26.25" x14ac:dyDescent="0.25">
      <c r="A64" s="45" t="s">
        <v>19</v>
      </c>
      <c r="B64" s="58" t="s">
        <v>1178</v>
      </c>
      <c r="C64" s="62" t="s">
        <v>181</v>
      </c>
      <c r="D64" s="63">
        <f>D65</f>
        <v>525900</v>
      </c>
      <c r="E64" s="63">
        <f>E65</f>
        <v>247734.07</v>
      </c>
      <c r="F64" s="61">
        <f t="shared" si="0"/>
        <v>47.10668758319072</v>
      </c>
      <c r="G64" s="8"/>
    </row>
    <row r="65" spans="1:7" ht="26.25" x14ac:dyDescent="0.25">
      <c r="A65" s="45" t="s">
        <v>20</v>
      </c>
      <c r="B65" s="58" t="s">
        <v>1178</v>
      </c>
      <c r="C65" s="62" t="s">
        <v>182</v>
      </c>
      <c r="D65" s="63">
        <f>D66+D67</f>
        <v>525900</v>
      </c>
      <c r="E65" s="63">
        <f>E66+E67</f>
        <v>247734.07</v>
      </c>
      <c r="F65" s="61">
        <f t="shared" si="0"/>
        <v>47.10668758319072</v>
      </c>
      <c r="G65" s="8"/>
    </row>
    <row r="66" spans="1:7" ht="26.25" x14ac:dyDescent="0.25">
      <c r="A66" s="45" t="s">
        <v>21</v>
      </c>
      <c r="B66" s="58" t="s">
        <v>1178</v>
      </c>
      <c r="C66" s="62" t="s">
        <v>183</v>
      </c>
      <c r="D66" s="63">
        <v>245900</v>
      </c>
      <c r="E66" s="11">
        <v>93296.94</v>
      </c>
      <c r="F66" s="61">
        <f t="shared" si="0"/>
        <v>37.941008540056934</v>
      </c>
      <c r="G66" s="8"/>
    </row>
    <row r="67" spans="1:7" x14ac:dyDescent="0.25">
      <c r="A67" s="45" t="s">
        <v>22</v>
      </c>
      <c r="B67" s="58" t="s">
        <v>1178</v>
      </c>
      <c r="C67" s="62" t="s">
        <v>184</v>
      </c>
      <c r="D67" s="63">
        <v>280000</v>
      </c>
      <c r="E67" s="11">
        <v>154437.13</v>
      </c>
      <c r="F67" s="61">
        <f t="shared" si="0"/>
        <v>55.15611785714286</v>
      </c>
      <c r="G67" s="8"/>
    </row>
    <row r="68" spans="1:7" ht="26.25" x14ac:dyDescent="0.25">
      <c r="A68" s="44" t="s">
        <v>186</v>
      </c>
      <c r="B68" s="58" t="s">
        <v>1178</v>
      </c>
      <c r="C68" s="59" t="s">
        <v>185</v>
      </c>
      <c r="D68" s="60">
        <f>D69+D74</f>
        <v>1997700</v>
      </c>
      <c r="E68" s="60">
        <f>E69+E74</f>
        <v>1132954.17</v>
      </c>
      <c r="F68" s="64">
        <f t="shared" si="0"/>
        <v>56.712928367622759</v>
      </c>
      <c r="G68" s="8"/>
    </row>
    <row r="69" spans="1:7" ht="64.5" x14ac:dyDescent="0.25">
      <c r="A69" s="45" t="s">
        <v>14</v>
      </c>
      <c r="B69" s="58" t="s">
        <v>1178</v>
      </c>
      <c r="C69" s="62" t="s">
        <v>187</v>
      </c>
      <c r="D69" s="63">
        <f>D70</f>
        <v>1761000</v>
      </c>
      <c r="E69" s="63">
        <f>E70</f>
        <v>1041340.37</v>
      </c>
      <c r="F69" s="61">
        <f t="shared" si="0"/>
        <v>59.133467915956842</v>
      </c>
      <c r="G69" s="8"/>
    </row>
    <row r="70" spans="1:7" ht="26.25" x14ac:dyDescent="0.25">
      <c r="A70" s="45" t="s">
        <v>15</v>
      </c>
      <c r="B70" s="58" t="s">
        <v>1178</v>
      </c>
      <c r="C70" s="62" t="s">
        <v>188</v>
      </c>
      <c r="D70" s="63">
        <f>D71+D72+D73</f>
        <v>1761000</v>
      </c>
      <c r="E70" s="63">
        <f>E71+E72+E73</f>
        <v>1041340.37</v>
      </c>
      <c r="F70" s="61">
        <f t="shared" si="0"/>
        <v>59.133467915956842</v>
      </c>
      <c r="G70" s="8"/>
    </row>
    <row r="71" spans="1:7" ht="26.25" x14ac:dyDescent="0.25">
      <c r="A71" s="45" t="s">
        <v>16</v>
      </c>
      <c r="B71" s="58" t="s">
        <v>1178</v>
      </c>
      <c r="C71" s="62" t="s">
        <v>189</v>
      </c>
      <c r="D71" s="63">
        <v>1350000</v>
      </c>
      <c r="E71" s="11">
        <v>809920.01</v>
      </c>
      <c r="F71" s="61">
        <f t="shared" si="0"/>
        <v>59.994074814814816</v>
      </c>
      <c r="G71" s="8"/>
    </row>
    <row r="72" spans="1:7" ht="39" x14ac:dyDescent="0.25">
      <c r="A72" s="45" t="s">
        <v>26</v>
      </c>
      <c r="B72" s="58" t="s">
        <v>1178</v>
      </c>
      <c r="C72" s="62" t="s">
        <v>190</v>
      </c>
      <c r="D72" s="63">
        <v>6000</v>
      </c>
      <c r="E72" s="11">
        <v>1500</v>
      </c>
      <c r="F72" s="61">
        <f t="shared" si="0"/>
        <v>25</v>
      </c>
      <c r="G72" s="8"/>
    </row>
    <row r="73" spans="1:7" ht="39" x14ac:dyDescent="0.25">
      <c r="A73" s="45" t="s">
        <v>17</v>
      </c>
      <c r="B73" s="58" t="s">
        <v>1178</v>
      </c>
      <c r="C73" s="62" t="s">
        <v>191</v>
      </c>
      <c r="D73" s="63">
        <v>405000</v>
      </c>
      <c r="E73" s="11">
        <v>229920.36</v>
      </c>
      <c r="F73" s="61">
        <f t="shared" si="0"/>
        <v>56.770459259259255</v>
      </c>
      <c r="G73" s="8"/>
    </row>
    <row r="74" spans="1:7" ht="26.25" x14ac:dyDescent="0.25">
      <c r="A74" s="45" t="s">
        <v>19</v>
      </c>
      <c r="B74" s="58" t="s">
        <v>1178</v>
      </c>
      <c r="C74" s="62" t="s">
        <v>192</v>
      </c>
      <c r="D74" s="63">
        <f>D75</f>
        <v>236700</v>
      </c>
      <c r="E74" s="63">
        <f>E75</f>
        <v>91613.8</v>
      </c>
      <c r="F74" s="61">
        <f t="shared" si="0"/>
        <v>38.704604985213351</v>
      </c>
      <c r="G74" s="8"/>
    </row>
    <row r="75" spans="1:7" ht="26.25" x14ac:dyDescent="0.25">
      <c r="A75" s="45" t="s">
        <v>20</v>
      </c>
      <c r="B75" s="58" t="s">
        <v>1178</v>
      </c>
      <c r="C75" s="62" t="s">
        <v>193</v>
      </c>
      <c r="D75" s="63">
        <f>D76+D77</f>
        <v>236700</v>
      </c>
      <c r="E75" s="63">
        <f>E76+E77</f>
        <v>91613.8</v>
      </c>
      <c r="F75" s="61">
        <f t="shared" si="0"/>
        <v>38.704604985213351</v>
      </c>
      <c r="G75" s="8"/>
    </row>
    <row r="76" spans="1:7" ht="26.25" x14ac:dyDescent="0.25">
      <c r="A76" s="45" t="s">
        <v>21</v>
      </c>
      <c r="B76" s="58" t="s">
        <v>1178</v>
      </c>
      <c r="C76" s="62" t="s">
        <v>194</v>
      </c>
      <c r="D76" s="63">
        <v>30000</v>
      </c>
      <c r="E76" s="11">
        <v>8923.16</v>
      </c>
      <c r="F76" s="61">
        <f t="shared" si="0"/>
        <v>29.743866666666669</v>
      </c>
      <c r="G76" s="8"/>
    </row>
    <row r="77" spans="1:7" x14ac:dyDescent="0.25">
      <c r="A77" s="45" t="s">
        <v>22</v>
      </c>
      <c r="B77" s="58" t="s">
        <v>1178</v>
      </c>
      <c r="C77" s="62" t="s">
        <v>195</v>
      </c>
      <c r="D77" s="63">
        <v>206700</v>
      </c>
      <c r="E77" s="11">
        <v>82690.64</v>
      </c>
      <c r="F77" s="61">
        <f t="shared" ref="F77:F140" si="1">E77/D77*100</f>
        <v>40.005147556845671</v>
      </c>
      <c r="G77" s="8"/>
    </row>
    <row r="78" spans="1:7" ht="26.25" x14ac:dyDescent="0.25">
      <c r="A78" s="44" t="s">
        <v>197</v>
      </c>
      <c r="B78" s="58" t="s">
        <v>1178</v>
      </c>
      <c r="C78" s="59" t="s">
        <v>196</v>
      </c>
      <c r="D78" s="60">
        <f>D79+D83+D86</f>
        <v>5700</v>
      </c>
      <c r="E78" s="60">
        <f>E79+E83+E86</f>
        <v>1800</v>
      </c>
      <c r="F78" s="64">
        <f t="shared" si="1"/>
        <v>31.578947368421051</v>
      </c>
      <c r="G78" s="8"/>
    </row>
    <row r="79" spans="1:7" ht="64.5" x14ac:dyDescent="0.25">
      <c r="A79" s="45" t="s">
        <v>14</v>
      </c>
      <c r="B79" s="58" t="s">
        <v>1178</v>
      </c>
      <c r="C79" s="62" t="s">
        <v>198</v>
      </c>
      <c r="D79" s="63">
        <f>D80</f>
        <v>3000</v>
      </c>
      <c r="E79" s="63">
        <f>E80</f>
        <v>0</v>
      </c>
      <c r="F79" s="61">
        <f t="shared" si="1"/>
        <v>0</v>
      </c>
      <c r="G79" s="8"/>
    </row>
    <row r="80" spans="1:7" ht="26.25" x14ac:dyDescent="0.25">
      <c r="A80" s="45" t="s">
        <v>15</v>
      </c>
      <c r="B80" s="58" t="s">
        <v>1178</v>
      </c>
      <c r="C80" s="62" t="s">
        <v>199</v>
      </c>
      <c r="D80" s="63">
        <f>D81+D82</f>
        <v>3000</v>
      </c>
      <c r="E80" s="63">
        <f>E81+E82</f>
        <v>0</v>
      </c>
      <c r="F80" s="61">
        <f t="shared" si="1"/>
        <v>0</v>
      </c>
      <c r="G80" s="8"/>
    </row>
    <row r="81" spans="1:7" ht="26.25" x14ac:dyDescent="0.25">
      <c r="A81" s="45" t="s">
        <v>16</v>
      </c>
      <c r="B81" s="58" t="s">
        <v>1178</v>
      </c>
      <c r="C81" s="62" t="s">
        <v>200</v>
      </c>
      <c r="D81" s="63">
        <v>2300</v>
      </c>
      <c r="E81" s="11"/>
      <c r="F81" s="61">
        <f t="shared" si="1"/>
        <v>0</v>
      </c>
      <c r="G81" s="8"/>
    </row>
    <row r="82" spans="1:7" ht="39" x14ac:dyDescent="0.25">
      <c r="A82" s="45" t="s">
        <v>17</v>
      </c>
      <c r="B82" s="58" t="s">
        <v>1178</v>
      </c>
      <c r="C82" s="62" t="s">
        <v>201</v>
      </c>
      <c r="D82" s="63">
        <v>700</v>
      </c>
      <c r="E82" s="11"/>
      <c r="F82" s="61">
        <f t="shared" si="1"/>
        <v>0</v>
      </c>
      <c r="G82" s="8"/>
    </row>
    <row r="83" spans="1:7" ht="26.25" x14ac:dyDescent="0.25">
      <c r="A83" s="45" t="s">
        <v>19</v>
      </c>
      <c r="B83" s="58" t="s">
        <v>1178</v>
      </c>
      <c r="C83" s="62" t="s">
        <v>202</v>
      </c>
      <c r="D83" s="63">
        <f>D84</f>
        <v>900</v>
      </c>
      <c r="E83" s="63">
        <f>E84</f>
        <v>0</v>
      </c>
      <c r="F83" s="61">
        <f t="shared" si="1"/>
        <v>0</v>
      </c>
      <c r="G83" s="8"/>
    </row>
    <row r="84" spans="1:7" ht="26.25" x14ac:dyDescent="0.25">
      <c r="A84" s="45" t="s">
        <v>20</v>
      </c>
      <c r="B84" s="58" t="s">
        <v>1178</v>
      </c>
      <c r="C84" s="62" t="s">
        <v>203</v>
      </c>
      <c r="D84" s="63">
        <f>D85</f>
        <v>900</v>
      </c>
      <c r="E84" s="63">
        <f>E85</f>
        <v>0</v>
      </c>
      <c r="F84" s="61">
        <f t="shared" si="1"/>
        <v>0</v>
      </c>
      <c r="G84" s="8"/>
    </row>
    <row r="85" spans="1:7" x14ac:dyDescent="0.25">
      <c r="A85" s="45" t="s">
        <v>22</v>
      </c>
      <c r="B85" s="58" t="s">
        <v>1178</v>
      </c>
      <c r="C85" s="62" t="s">
        <v>204</v>
      </c>
      <c r="D85" s="63">
        <v>900</v>
      </c>
      <c r="E85" s="11"/>
      <c r="F85" s="61">
        <f t="shared" si="1"/>
        <v>0</v>
      </c>
      <c r="G85" s="8"/>
    </row>
    <row r="86" spans="1:7" x14ac:dyDescent="0.25">
      <c r="A86" s="45" t="s">
        <v>32</v>
      </c>
      <c r="B86" s="58" t="s">
        <v>1178</v>
      </c>
      <c r="C86" s="62" t="s">
        <v>205</v>
      </c>
      <c r="D86" s="63">
        <f>D87</f>
        <v>1800</v>
      </c>
      <c r="E86" s="63">
        <f>E87</f>
        <v>1800</v>
      </c>
      <c r="F86" s="61">
        <f t="shared" si="1"/>
        <v>100</v>
      </c>
      <c r="G86" s="8"/>
    </row>
    <row r="87" spans="1:7" x14ac:dyDescent="0.25">
      <c r="A87" s="45" t="s">
        <v>33</v>
      </c>
      <c r="B87" s="58" t="s">
        <v>1178</v>
      </c>
      <c r="C87" s="62" t="s">
        <v>206</v>
      </c>
      <c r="D87" s="63">
        <v>1800</v>
      </c>
      <c r="E87" s="11">
        <v>1800</v>
      </c>
      <c r="F87" s="61">
        <f t="shared" si="1"/>
        <v>100</v>
      </c>
      <c r="G87" s="8"/>
    </row>
    <row r="88" spans="1:7" ht="51.75" x14ac:dyDescent="0.25">
      <c r="A88" s="44" t="s">
        <v>34</v>
      </c>
      <c r="B88" s="58" t="s">
        <v>1178</v>
      </c>
      <c r="C88" s="59" t="s">
        <v>207</v>
      </c>
      <c r="D88" s="60">
        <f>D89+D93</f>
        <v>585800</v>
      </c>
      <c r="E88" s="60">
        <f>E89+E93</f>
        <v>301994.19</v>
      </c>
      <c r="F88" s="64">
        <f t="shared" si="1"/>
        <v>51.552439399112323</v>
      </c>
      <c r="G88" s="8"/>
    </row>
    <row r="89" spans="1:7" ht="64.5" x14ac:dyDescent="0.25">
      <c r="A89" s="45" t="s">
        <v>14</v>
      </c>
      <c r="B89" s="58" t="s">
        <v>1178</v>
      </c>
      <c r="C89" s="62" t="s">
        <v>208</v>
      </c>
      <c r="D89" s="63">
        <f>D90</f>
        <v>489200</v>
      </c>
      <c r="E89" s="63">
        <f>E90</f>
        <v>297695.78999999998</v>
      </c>
      <c r="F89" s="61">
        <f t="shared" si="1"/>
        <v>60.853595666394114</v>
      </c>
      <c r="G89" s="8"/>
    </row>
    <row r="90" spans="1:7" ht="26.25" x14ac:dyDescent="0.25">
      <c r="A90" s="45" t="s">
        <v>15</v>
      </c>
      <c r="B90" s="58" t="s">
        <v>1178</v>
      </c>
      <c r="C90" s="62" t="s">
        <v>209</v>
      </c>
      <c r="D90" s="63">
        <f>D91+D92</f>
        <v>489200</v>
      </c>
      <c r="E90" s="63">
        <f>E91+E92</f>
        <v>297695.78999999998</v>
      </c>
      <c r="F90" s="61">
        <f t="shared" si="1"/>
        <v>60.853595666394114</v>
      </c>
      <c r="G90" s="8"/>
    </row>
    <row r="91" spans="1:7" ht="26.25" x14ac:dyDescent="0.25">
      <c r="A91" s="45" t="s">
        <v>16</v>
      </c>
      <c r="B91" s="58" t="s">
        <v>1178</v>
      </c>
      <c r="C91" s="62" t="s">
        <v>210</v>
      </c>
      <c r="D91" s="63">
        <v>375700</v>
      </c>
      <c r="E91" s="11">
        <v>228645</v>
      </c>
      <c r="F91" s="61">
        <f t="shared" si="1"/>
        <v>60.858397657705623</v>
      </c>
      <c r="G91" s="8"/>
    </row>
    <row r="92" spans="1:7" ht="39" x14ac:dyDescent="0.25">
      <c r="A92" s="45" t="s">
        <v>17</v>
      </c>
      <c r="B92" s="58" t="s">
        <v>1178</v>
      </c>
      <c r="C92" s="62" t="s">
        <v>211</v>
      </c>
      <c r="D92" s="63">
        <v>113500</v>
      </c>
      <c r="E92" s="11">
        <v>69050.789999999994</v>
      </c>
      <c r="F92" s="61">
        <f t="shared" si="1"/>
        <v>60.837700440528629</v>
      </c>
      <c r="G92" s="8"/>
    </row>
    <row r="93" spans="1:7" ht="26.25" x14ac:dyDescent="0.25">
      <c r="A93" s="45" t="s">
        <v>19</v>
      </c>
      <c r="B93" s="58" t="s">
        <v>1178</v>
      </c>
      <c r="C93" s="62" t="s">
        <v>212</v>
      </c>
      <c r="D93" s="63">
        <f>D94</f>
        <v>96600</v>
      </c>
      <c r="E93" s="63">
        <f>E94</f>
        <v>4298.3999999999996</v>
      </c>
      <c r="F93" s="61">
        <f t="shared" si="1"/>
        <v>4.4496894409937884</v>
      </c>
      <c r="G93" s="8"/>
    </row>
    <row r="94" spans="1:7" ht="26.25" x14ac:dyDescent="0.25">
      <c r="A94" s="45" t="s">
        <v>20</v>
      </c>
      <c r="B94" s="58" t="s">
        <v>1178</v>
      </c>
      <c r="C94" s="62" t="s">
        <v>213</v>
      </c>
      <c r="D94" s="63">
        <f>D95+D96</f>
        <v>96600</v>
      </c>
      <c r="E94" s="63">
        <f>E95+E96</f>
        <v>4298.3999999999996</v>
      </c>
      <c r="F94" s="61">
        <f t="shared" si="1"/>
        <v>4.4496894409937884</v>
      </c>
      <c r="G94" s="8"/>
    </row>
    <row r="95" spans="1:7" ht="26.25" x14ac:dyDescent="0.25">
      <c r="A95" s="45" t="s">
        <v>21</v>
      </c>
      <c r="B95" s="58" t="s">
        <v>1178</v>
      </c>
      <c r="C95" s="62" t="s">
        <v>214</v>
      </c>
      <c r="D95" s="63">
        <v>20000</v>
      </c>
      <c r="E95" s="11">
        <v>4298.3999999999996</v>
      </c>
      <c r="F95" s="61">
        <f t="shared" si="1"/>
        <v>21.491999999999997</v>
      </c>
      <c r="G95" s="8"/>
    </row>
    <row r="96" spans="1:7" x14ac:dyDescent="0.25">
      <c r="A96" s="45" t="s">
        <v>22</v>
      </c>
      <c r="B96" s="58" t="s">
        <v>1178</v>
      </c>
      <c r="C96" s="62" t="s">
        <v>215</v>
      </c>
      <c r="D96" s="63">
        <v>76600</v>
      </c>
      <c r="E96" s="11"/>
      <c r="F96" s="61">
        <f t="shared" si="1"/>
        <v>0</v>
      </c>
      <c r="G96" s="8"/>
    </row>
    <row r="97" spans="1:7" ht="51.75" x14ac:dyDescent="0.25">
      <c r="A97" s="44" t="s">
        <v>217</v>
      </c>
      <c r="B97" s="58" t="s">
        <v>1178</v>
      </c>
      <c r="C97" s="59" t="s">
        <v>216</v>
      </c>
      <c r="D97" s="60">
        <f>D98+D102</f>
        <v>105000</v>
      </c>
      <c r="E97" s="60">
        <f>E98+E102</f>
        <v>65574.39</v>
      </c>
      <c r="F97" s="64">
        <f t="shared" si="1"/>
        <v>62.451799999999999</v>
      </c>
      <c r="G97" s="8"/>
    </row>
    <row r="98" spans="1:7" ht="64.5" x14ac:dyDescent="0.25">
      <c r="A98" s="45" t="s">
        <v>14</v>
      </c>
      <c r="B98" s="58" t="s">
        <v>1178</v>
      </c>
      <c r="C98" s="62" t="s">
        <v>218</v>
      </c>
      <c r="D98" s="63">
        <f>D99</f>
        <v>84940</v>
      </c>
      <c r="E98" s="63">
        <f>E99</f>
        <v>57824.39</v>
      </c>
      <c r="F98" s="61">
        <f t="shared" si="1"/>
        <v>68.076748292912654</v>
      </c>
      <c r="G98" s="8"/>
    </row>
    <row r="99" spans="1:7" ht="26.25" x14ac:dyDescent="0.25">
      <c r="A99" s="45" t="s">
        <v>15</v>
      </c>
      <c r="B99" s="58" t="s">
        <v>1178</v>
      </c>
      <c r="C99" s="62" t="s">
        <v>219</v>
      </c>
      <c r="D99" s="63">
        <f>D100+D101</f>
        <v>84940</v>
      </c>
      <c r="E99" s="63">
        <f>E100+E101</f>
        <v>57824.39</v>
      </c>
      <c r="F99" s="61">
        <f t="shared" si="1"/>
        <v>68.076748292912654</v>
      </c>
      <c r="G99" s="8"/>
    </row>
    <row r="100" spans="1:7" ht="26.25" x14ac:dyDescent="0.25">
      <c r="A100" s="45" t="s">
        <v>16</v>
      </c>
      <c r="B100" s="58" t="s">
        <v>1178</v>
      </c>
      <c r="C100" s="62" t="s">
        <v>220</v>
      </c>
      <c r="D100" s="63">
        <v>65240</v>
      </c>
      <c r="E100" s="11">
        <v>43493.36</v>
      </c>
      <c r="F100" s="61">
        <f t="shared" si="1"/>
        <v>66.666707541385648</v>
      </c>
      <c r="G100" s="8"/>
    </row>
    <row r="101" spans="1:7" ht="39" x14ac:dyDescent="0.25">
      <c r="A101" s="45" t="s">
        <v>17</v>
      </c>
      <c r="B101" s="58" t="s">
        <v>1178</v>
      </c>
      <c r="C101" s="62" t="s">
        <v>221</v>
      </c>
      <c r="D101" s="63">
        <v>19700</v>
      </c>
      <c r="E101" s="11">
        <v>14331.03</v>
      </c>
      <c r="F101" s="61">
        <f t="shared" si="1"/>
        <v>72.746345177664978</v>
      </c>
      <c r="G101" s="8"/>
    </row>
    <row r="102" spans="1:7" ht="26.25" x14ac:dyDescent="0.25">
      <c r="A102" s="45" t="s">
        <v>19</v>
      </c>
      <c r="B102" s="58" t="s">
        <v>1178</v>
      </c>
      <c r="C102" s="62" t="s">
        <v>222</v>
      </c>
      <c r="D102" s="63">
        <f>D103</f>
        <v>20060</v>
      </c>
      <c r="E102" s="63">
        <f>E103</f>
        <v>7750</v>
      </c>
      <c r="F102" s="61">
        <f t="shared" si="1"/>
        <v>38.634097706879359</v>
      </c>
      <c r="G102" s="8"/>
    </row>
    <row r="103" spans="1:7" ht="26.25" x14ac:dyDescent="0.25">
      <c r="A103" s="45" t="s">
        <v>20</v>
      </c>
      <c r="B103" s="58" t="s">
        <v>1178</v>
      </c>
      <c r="C103" s="62" t="s">
        <v>223</v>
      </c>
      <c r="D103" s="63">
        <f>D104+D105</f>
        <v>20060</v>
      </c>
      <c r="E103" s="63">
        <f>E104+E105</f>
        <v>7750</v>
      </c>
      <c r="F103" s="61">
        <f t="shared" si="1"/>
        <v>38.634097706879359</v>
      </c>
      <c r="G103" s="8"/>
    </row>
    <row r="104" spans="1:7" ht="26.25" x14ac:dyDescent="0.25">
      <c r="A104" s="45" t="s">
        <v>21</v>
      </c>
      <c r="B104" s="58" t="s">
        <v>1178</v>
      </c>
      <c r="C104" s="62" t="s">
        <v>224</v>
      </c>
      <c r="D104" s="63">
        <v>6000</v>
      </c>
      <c r="E104" s="11"/>
      <c r="F104" s="61">
        <f t="shared" si="1"/>
        <v>0</v>
      </c>
      <c r="G104" s="8"/>
    </row>
    <row r="105" spans="1:7" x14ac:dyDescent="0.25">
      <c r="A105" s="45" t="s">
        <v>22</v>
      </c>
      <c r="B105" s="58" t="s">
        <v>1178</v>
      </c>
      <c r="C105" s="62" t="s">
        <v>225</v>
      </c>
      <c r="D105" s="63">
        <v>14060</v>
      </c>
      <c r="E105" s="11">
        <v>7750</v>
      </c>
      <c r="F105" s="61">
        <f t="shared" si="1"/>
        <v>55.120910384068281</v>
      </c>
      <c r="G105" s="8"/>
    </row>
    <row r="106" spans="1:7" ht="39" x14ac:dyDescent="0.25">
      <c r="A106" s="44" t="s">
        <v>1246</v>
      </c>
      <c r="B106" s="58" t="s">
        <v>1178</v>
      </c>
      <c r="C106" s="59" t="s">
        <v>226</v>
      </c>
      <c r="D106" s="60">
        <f>D107+D112+D116</f>
        <v>9822760.6899999995</v>
      </c>
      <c r="E106" s="60">
        <f>E107+E112+E116</f>
        <v>5752805.1500000004</v>
      </c>
      <c r="F106" s="64">
        <f t="shared" si="1"/>
        <v>58.566072528434987</v>
      </c>
      <c r="G106" s="8"/>
    </row>
    <row r="107" spans="1:7" ht="64.5" x14ac:dyDescent="0.25">
      <c r="A107" s="45" t="s">
        <v>14</v>
      </c>
      <c r="B107" s="58" t="s">
        <v>1178</v>
      </c>
      <c r="C107" s="62" t="s">
        <v>227</v>
      </c>
      <c r="D107" s="63">
        <f>D108</f>
        <v>7376750</v>
      </c>
      <c r="E107" s="63">
        <f>E108</f>
        <v>4631413.8600000003</v>
      </c>
      <c r="F107" s="61">
        <f t="shared" si="1"/>
        <v>62.783934117328101</v>
      </c>
      <c r="G107" s="8"/>
    </row>
    <row r="108" spans="1:7" ht="26.25" x14ac:dyDescent="0.25">
      <c r="A108" s="45" t="s">
        <v>15</v>
      </c>
      <c r="B108" s="58" t="s">
        <v>1178</v>
      </c>
      <c r="C108" s="62" t="s">
        <v>228</v>
      </c>
      <c r="D108" s="63">
        <f>D109+D110+D111</f>
        <v>7376750</v>
      </c>
      <c r="E108" s="63">
        <f>E109+E110+E111</f>
        <v>4631413.8600000003</v>
      </c>
      <c r="F108" s="61">
        <f t="shared" si="1"/>
        <v>62.783934117328101</v>
      </c>
      <c r="G108" s="8"/>
    </row>
    <row r="109" spans="1:7" ht="26.25" x14ac:dyDescent="0.25">
      <c r="A109" s="45" t="s">
        <v>16</v>
      </c>
      <c r="B109" s="58" t="s">
        <v>1178</v>
      </c>
      <c r="C109" s="62" t="s">
        <v>229</v>
      </c>
      <c r="D109" s="63">
        <v>5665250</v>
      </c>
      <c r="E109" s="11">
        <v>3622393.87</v>
      </c>
      <c r="F109" s="61">
        <f t="shared" si="1"/>
        <v>63.940582851595252</v>
      </c>
      <c r="G109" s="8"/>
    </row>
    <row r="110" spans="1:7" ht="39" x14ac:dyDescent="0.25">
      <c r="A110" s="45" t="s">
        <v>26</v>
      </c>
      <c r="B110" s="58" t="s">
        <v>1178</v>
      </c>
      <c r="C110" s="62" t="s">
        <v>230</v>
      </c>
      <c r="D110" s="63">
        <v>16000</v>
      </c>
      <c r="E110" s="11">
        <v>677.42</v>
      </c>
      <c r="F110" s="61">
        <f t="shared" si="1"/>
        <v>4.2338749999999994</v>
      </c>
      <c r="G110" s="8"/>
    </row>
    <row r="111" spans="1:7" ht="39" x14ac:dyDescent="0.25">
      <c r="A111" s="45" t="s">
        <v>17</v>
      </c>
      <c r="B111" s="58" t="s">
        <v>1178</v>
      </c>
      <c r="C111" s="62" t="s">
        <v>231</v>
      </c>
      <c r="D111" s="63">
        <v>1695500</v>
      </c>
      <c r="E111" s="11">
        <v>1008342.57</v>
      </c>
      <c r="F111" s="61">
        <f t="shared" si="1"/>
        <v>59.471693895606016</v>
      </c>
      <c r="G111" s="8"/>
    </row>
    <row r="112" spans="1:7" ht="26.25" x14ac:dyDescent="0.25">
      <c r="A112" s="45" t="s">
        <v>19</v>
      </c>
      <c r="B112" s="58" t="s">
        <v>1178</v>
      </c>
      <c r="C112" s="62" t="s">
        <v>232</v>
      </c>
      <c r="D112" s="63">
        <f>D113</f>
        <v>2444010.69</v>
      </c>
      <c r="E112" s="63">
        <f>E113</f>
        <v>1121391.29</v>
      </c>
      <c r="F112" s="61">
        <f t="shared" si="1"/>
        <v>45.883239978790769</v>
      </c>
      <c r="G112" s="8"/>
    </row>
    <row r="113" spans="1:7" ht="26.25" x14ac:dyDescent="0.25">
      <c r="A113" s="45" t="s">
        <v>20</v>
      </c>
      <c r="B113" s="58" t="s">
        <v>1178</v>
      </c>
      <c r="C113" s="62" t="s">
        <v>233</v>
      </c>
      <c r="D113" s="63">
        <f>D114+D115</f>
        <v>2444010.69</v>
      </c>
      <c r="E113" s="63">
        <f>E114+E115</f>
        <v>1121391.29</v>
      </c>
      <c r="F113" s="61">
        <f t="shared" si="1"/>
        <v>45.883239978790769</v>
      </c>
      <c r="G113" s="8"/>
    </row>
    <row r="114" spans="1:7" ht="26.25" x14ac:dyDescent="0.25">
      <c r="A114" s="45" t="s">
        <v>21</v>
      </c>
      <c r="B114" s="58" t="s">
        <v>1178</v>
      </c>
      <c r="C114" s="62" t="s">
        <v>234</v>
      </c>
      <c r="D114" s="63">
        <v>741026.71</v>
      </c>
      <c r="E114" s="11">
        <v>278659.31</v>
      </c>
      <c r="F114" s="61">
        <f t="shared" si="1"/>
        <v>37.604489317260914</v>
      </c>
      <c r="G114" s="8"/>
    </row>
    <row r="115" spans="1:7" x14ac:dyDescent="0.25">
      <c r="A115" s="45" t="s">
        <v>22</v>
      </c>
      <c r="B115" s="58" t="s">
        <v>1178</v>
      </c>
      <c r="C115" s="62" t="s">
        <v>235</v>
      </c>
      <c r="D115" s="63">
        <v>1702983.98</v>
      </c>
      <c r="E115" s="11">
        <v>842731.98</v>
      </c>
      <c r="F115" s="61">
        <f t="shared" si="1"/>
        <v>49.485608196971995</v>
      </c>
      <c r="G115" s="8"/>
    </row>
    <row r="116" spans="1:7" x14ac:dyDescent="0.25">
      <c r="A116" s="45" t="s">
        <v>23</v>
      </c>
      <c r="B116" s="58" t="s">
        <v>1178</v>
      </c>
      <c r="C116" s="62" t="s">
        <v>236</v>
      </c>
      <c r="D116" s="63">
        <f>D117</f>
        <v>2000</v>
      </c>
      <c r="E116" s="63">
        <f>E117</f>
        <v>0</v>
      </c>
      <c r="F116" s="61">
        <f t="shared" si="1"/>
        <v>0</v>
      </c>
      <c r="G116" s="8"/>
    </row>
    <row r="117" spans="1:7" x14ac:dyDescent="0.25">
      <c r="A117" s="45" t="s">
        <v>24</v>
      </c>
      <c r="B117" s="58" t="s">
        <v>1178</v>
      </c>
      <c r="C117" s="62" t="s">
        <v>237</v>
      </c>
      <c r="D117" s="63">
        <f>D118</f>
        <v>2000</v>
      </c>
      <c r="E117" s="11"/>
      <c r="F117" s="61">
        <f t="shared" si="1"/>
        <v>0</v>
      </c>
      <c r="G117" s="8"/>
    </row>
    <row r="118" spans="1:7" x14ac:dyDescent="0.25">
      <c r="A118" s="45" t="s">
        <v>25</v>
      </c>
      <c r="B118" s="58" t="s">
        <v>1178</v>
      </c>
      <c r="C118" s="62" t="s">
        <v>238</v>
      </c>
      <c r="D118" s="63">
        <v>2000</v>
      </c>
      <c r="E118" s="11"/>
      <c r="F118" s="61">
        <f t="shared" si="1"/>
        <v>0</v>
      </c>
      <c r="G118" s="8"/>
    </row>
    <row r="119" spans="1:7" x14ac:dyDescent="0.25">
      <c r="A119" s="44" t="s">
        <v>35</v>
      </c>
      <c r="B119" s="58" t="s">
        <v>1178</v>
      </c>
      <c r="C119" s="59" t="s">
        <v>239</v>
      </c>
      <c r="D119" s="60">
        <f t="shared" ref="D119:E122" si="2">D120</f>
        <v>49100</v>
      </c>
      <c r="E119" s="60">
        <f t="shared" si="2"/>
        <v>0</v>
      </c>
      <c r="F119" s="64">
        <f t="shared" si="1"/>
        <v>0</v>
      </c>
      <c r="G119" s="8"/>
    </row>
    <row r="120" spans="1:7" ht="51.75" x14ac:dyDescent="0.25">
      <c r="A120" s="45" t="s">
        <v>36</v>
      </c>
      <c r="B120" s="58" t="s">
        <v>1178</v>
      </c>
      <c r="C120" s="62" t="s">
        <v>240</v>
      </c>
      <c r="D120" s="63">
        <f t="shared" si="2"/>
        <v>49100</v>
      </c>
      <c r="E120" s="63">
        <f t="shared" si="2"/>
        <v>0</v>
      </c>
      <c r="F120" s="61">
        <f t="shared" si="1"/>
        <v>0</v>
      </c>
      <c r="G120" s="8"/>
    </row>
    <row r="121" spans="1:7" ht="26.25" x14ac:dyDescent="0.25">
      <c r="A121" s="45" t="s">
        <v>19</v>
      </c>
      <c r="B121" s="58" t="s">
        <v>1178</v>
      </c>
      <c r="C121" s="62" t="s">
        <v>241</v>
      </c>
      <c r="D121" s="63">
        <f t="shared" si="2"/>
        <v>49100</v>
      </c>
      <c r="E121" s="63">
        <f t="shared" si="2"/>
        <v>0</v>
      </c>
      <c r="F121" s="61">
        <f t="shared" si="1"/>
        <v>0</v>
      </c>
      <c r="G121" s="8"/>
    </row>
    <row r="122" spans="1:7" ht="26.25" x14ac:dyDescent="0.25">
      <c r="A122" s="45" t="s">
        <v>20</v>
      </c>
      <c r="B122" s="58" t="s">
        <v>1178</v>
      </c>
      <c r="C122" s="62" t="s">
        <v>242</v>
      </c>
      <c r="D122" s="63">
        <f t="shared" si="2"/>
        <v>49100</v>
      </c>
      <c r="E122" s="63">
        <f t="shared" si="2"/>
        <v>0</v>
      </c>
      <c r="F122" s="61">
        <f t="shared" si="1"/>
        <v>0</v>
      </c>
      <c r="G122" s="8"/>
    </row>
    <row r="123" spans="1:7" x14ac:dyDescent="0.25">
      <c r="A123" s="45" t="s">
        <v>22</v>
      </c>
      <c r="B123" s="58" t="s">
        <v>1178</v>
      </c>
      <c r="C123" s="62" t="s">
        <v>243</v>
      </c>
      <c r="D123" s="63">
        <v>49100</v>
      </c>
      <c r="E123" s="11"/>
      <c r="F123" s="61">
        <f t="shared" si="1"/>
        <v>0</v>
      </c>
      <c r="G123" s="8"/>
    </row>
    <row r="124" spans="1:7" ht="39" x14ac:dyDescent="0.25">
      <c r="A124" s="44" t="s">
        <v>37</v>
      </c>
      <c r="B124" s="58" t="s">
        <v>1180</v>
      </c>
      <c r="C124" s="59" t="s">
        <v>244</v>
      </c>
      <c r="D124" s="60">
        <f>D125+D131</f>
        <v>9289200</v>
      </c>
      <c r="E124" s="60">
        <f>E125+E131</f>
        <v>6895141.3000000007</v>
      </c>
      <c r="F124" s="64">
        <f t="shared" si="1"/>
        <v>74.227503983120187</v>
      </c>
      <c r="G124" s="8"/>
    </row>
    <row r="125" spans="1:7" ht="26.25" x14ac:dyDescent="0.25">
      <c r="A125" s="44" t="s">
        <v>246</v>
      </c>
      <c r="B125" s="58" t="s">
        <v>1180</v>
      </c>
      <c r="C125" s="59" t="s">
        <v>245</v>
      </c>
      <c r="D125" s="60">
        <f>D126</f>
        <v>7763300</v>
      </c>
      <c r="E125" s="60">
        <f>E126</f>
        <v>6001483.8600000003</v>
      </c>
      <c r="F125" s="64">
        <f t="shared" si="1"/>
        <v>77.305834632179611</v>
      </c>
      <c r="G125" s="8"/>
    </row>
    <row r="126" spans="1:7" ht="64.5" x14ac:dyDescent="0.25">
      <c r="A126" s="45" t="s">
        <v>14</v>
      </c>
      <c r="B126" s="58" t="s">
        <v>1180</v>
      </c>
      <c r="C126" s="62" t="s">
        <v>247</v>
      </c>
      <c r="D126" s="63">
        <f>D127</f>
        <v>7763300</v>
      </c>
      <c r="E126" s="63">
        <f>E127</f>
        <v>6001483.8600000003</v>
      </c>
      <c r="F126" s="61">
        <f t="shared" si="1"/>
        <v>77.305834632179611</v>
      </c>
      <c r="G126" s="8"/>
    </row>
    <row r="127" spans="1:7" ht="26.25" x14ac:dyDescent="0.25">
      <c r="A127" s="45" t="s">
        <v>15</v>
      </c>
      <c r="B127" s="58" t="s">
        <v>1180</v>
      </c>
      <c r="C127" s="62" t="s">
        <v>248</v>
      </c>
      <c r="D127" s="63">
        <f>D128+D129+D130</f>
        <v>7763300</v>
      </c>
      <c r="E127" s="63">
        <f>E128+E129+E130</f>
        <v>6001483.8600000003</v>
      </c>
      <c r="F127" s="61">
        <f t="shared" si="1"/>
        <v>77.305834632179611</v>
      </c>
      <c r="G127" s="8"/>
    </row>
    <row r="128" spans="1:7" ht="26.25" x14ac:dyDescent="0.25">
      <c r="A128" s="45" t="s">
        <v>16</v>
      </c>
      <c r="B128" s="58" t="s">
        <v>1180</v>
      </c>
      <c r="C128" s="62" t="s">
        <v>249</v>
      </c>
      <c r="D128" s="63">
        <v>5975175</v>
      </c>
      <c r="E128" s="11">
        <v>4686471.91</v>
      </c>
      <c r="F128" s="61">
        <f t="shared" si="1"/>
        <v>78.432379135339133</v>
      </c>
      <c r="G128" s="8"/>
    </row>
    <row r="129" spans="1:7" ht="39" x14ac:dyDescent="0.25">
      <c r="A129" s="45" t="s">
        <v>26</v>
      </c>
      <c r="B129" s="58" t="s">
        <v>1180</v>
      </c>
      <c r="C129" s="62" t="s">
        <v>250</v>
      </c>
      <c r="D129" s="63">
        <v>625</v>
      </c>
      <c r="E129" s="11">
        <v>437.5</v>
      </c>
      <c r="F129" s="61">
        <f t="shared" si="1"/>
        <v>70</v>
      </c>
      <c r="G129" s="8"/>
    </row>
    <row r="130" spans="1:7" ht="39" x14ac:dyDescent="0.25">
      <c r="A130" s="45" t="s">
        <v>17</v>
      </c>
      <c r="B130" s="58" t="s">
        <v>1180</v>
      </c>
      <c r="C130" s="62" t="s">
        <v>251</v>
      </c>
      <c r="D130" s="63">
        <v>1787500</v>
      </c>
      <c r="E130" s="11">
        <v>1314574.45</v>
      </c>
      <c r="F130" s="61">
        <f t="shared" si="1"/>
        <v>73.542626573426574</v>
      </c>
      <c r="G130" s="8"/>
    </row>
    <row r="131" spans="1:7" ht="26.25" x14ac:dyDescent="0.25">
      <c r="A131" s="44" t="s">
        <v>253</v>
      </c>
      <c r="B131" s="58" t="s">
        <v>1180</v>
      </c>
      <c r="C131" s="59" t="s">
        <v>252</v>
      </c>
      <c r="D131" s="60">
        <f>D132+D136</f>
        <v>1525900</v>
      </c>
      <c r="E131" s="60">
        <f>E132+E136</f>
        <v>893657.44000000006</v>
      </c>
      <c r="F131" s="64">
        <f t="shared" si="1"/>
        <v>58.565924372501478</v>
      </c>
      <c r="G131" s="8"/>
    </row>
    <row r="132" spans="1:7" ht="26.25" x14ac:dyDescent="0.25">
      <c r="A132" s="45" t="s">
        <v>19</v>
      </c>
      <c r="B132" s="58" t="s">
        <v>1180</v>
      </c>
      <c r="C132" s="62" t="s">
        <v>254</v>
      </c>
      <c r="D132" s="63">
        <f>D133</f>
        <v>1508400</v>
      </c>
      <c r="E132" s="63">
        <f>E133</f>
        <v>882984.07000000007</v>
      </c>
      <c r="F132" s="61">
        <f t="shared" si="1"/>
        <v>58.537793025722628</v>
      </c>
      <c r="G132" s="8"/>
    </row>
    <row r="133" spans="1:7" ht="26.25" x14ac:dyDescent="0.25">
      <c r="A133" s="45" t="s">
        <v>20</v>
      </c>
      <c r="B133" s="58" t="s">
        <v>1180</v>
      </c>
      <c r="C133" s="62" t="s">
        <v>255</v>
      </c>
      <c r="D133" s="63">
        <f>D134+D135</f>
        <v>1508400</v>
      </c>
      <c r="E133" s="63">
        <f>E134+E135</f>
        <v>882984.07000000007</v>
      </c>
      <c r="F133" s="61">
        <f t="shared" si="1"/>
        <v>58.537793025722628</v>
      </c>
      <c r="G133" s="8"/>
    </row>
    <row r="134" spans="1:7" ht="26.25" x14ac:dyDescent="0.25">
      <c r="A134" s="45" t="s">
        <v>21</v>
      </c>
      <c r="B134" s="58" t="s">
        <v>1180</v>
      </c>
      <c r="C134" s="62" t="s">
        <v>256</v>
      </c>
      <c r="D134" s="63">
        <v>224200</v>
      </c>
      <c r="E134" s="11">
        <v>144589.68</v>
      </c>
      <c r="F134" s="61">
        <f t="shared" si="1"/>
        <v>64.491382694023187</v>
      </c>
      <c r="G134" s="8"/>
    </row>
    <row r="135" spans="1:7" x14ac:dyDescent="0.25">
      <c r="A135" s="45" t="s">
        <v>22</v>
      </c>
      <c r="B135" s="58" t="s">
        <v>1180</v>
      </c>
      <c r="C135" s="62" t="s">
        <v>257</v>
      </c>
      <c r="D135" s="63">
        <v>1284200</v>
      </c>
      <c r="E135" s="11">
        <v>738394.39</v>
      </c>
      <c r="F135" s="61">
        <f t="shared" si="1"/>
        <v>57.498395109795986</v>
      </c>
      <c r="G135" s="8"/>
    </row>
    <row r="136" spans="1:7" x14ac:dyDescent="0.25">
      <c r="A136" s="45" t="s">
        <v>23</v>
      </c>
      <c r="B136" s="58" t="s">
        <v>1180</v>
      </c>
      <c r="C136" s="62" t="s">
        <v>258</v>
      </c>
      <c r="D136" s="63">
        <f>D137</f>
        <v>17500</v>
      </c>
      <c r="E136" s="63">
        <f>E137</f>
        <v>10673.37</v>
      </c>
      <c r="F136" s="61">
        <f t="shared" si="1"/>
        <v>60.990685714285718</v>
      </c>
      <c r="G136" s="8"/>
    </row>
    <row r="137" spans="1:7" x14ac:dyDescent="0.25">
      <c r="A137" s="45" t="s">
        <v>24</v>
      </c>
      <c r="B137" s="58" t="s">
        <v>1180</v>
      </c>
      <c r="C137" s="62" t="s">
        <v>259</v>
      </c>
      <c r="D137" s="63">
        <f>D138+D139</f>
        <v>17500</v>
      </c>
      <c r="E137" s="63">
        <f>E138+E139</f>
        <v>10673.37</v>
      </c>
      <c r="F137" s="61">
        <f t="shared" si="1"/>
        <v>60.990685714285718</v>
      </c>
      <c r="G137" s="8"/>
    </row>
    <row r="138" spans="1:7" x14ac:dyDescent="0.25">
      <c r="A138" s="45" t="s">
        <v>25</v>
      </c>
      <c r="B138" s="58" t="s">
        <v>1180</v>
      </c>
      <c r="C138" s="62" t="s">
        <v>260</v>
      </c>
      <c r="D138" s="63">
        <v>6500</v>
      </c>
      <c r="E138" s="11">
        <v>1410</v>
      </c>
      <c r="F138" s="61">
        <f t="shared" si="1"/>
        <v>21.69230769230769</v>
      </c>
      <c r="G138" s="8"/>
    </row>
    <row r="139" spans="1:7" x14ac:dyDescent="0.25">
      <c r="A139" s="45" t="s">
        <v>31</v>
      </c>
      <c r="B139" s="58" t="s">
        <v>1180</v>
      </c>
      <c r="C139" s="62" t="s">
        <v>261</v>
      </c>
      <c r="D139" s="63">
        <v>11000</v>
      </c>
      <c r="E139" s="11">
        <v>9263.3700000000008</v>
      </c>
      <c r="F139" s="61">
        <f t="shared" si="1"/>
        <v>84.212454545454548</v>
      </c>
      <c r="G139" s="8"/>
    </row>
    <row r="140" spans="1:7" x14ac:dyDescent="0.25">
      <c r="A140" s="44" t="s">
        <v>38</v>
      </c>
      <c r="B140" s="58" t="s">
        <v>1178</v>
      </c>
      <c r="C140" s="59" t="s">
        <v>262</v>
      </c>
      <c r="D140" s="60">
        <f>D141</f>
        <v>4427400</v>
      </c>
      <c r="E140" s="60">
        <f>E141</f>
        <v>4427400</v>
      </c>
      <c r="F140" s="64">
        <f t="shared" si="1"/>
        <v>100</v>
      </c>
      <c r="G140" s="8"/>
    </row>
    <row r="141" spans="1:7" ht="26.25" x14ac:dyDescent="0.25">
      <c r="A141" s="44" t="s">
        <v>246</v>
      </c>
      <c r="B141" s="58" t="s">
        <v>1178</v>
      </c>
      <c r="C141" s="59" t="s">
        <v>263</v>
      </c>
      <c r="D141" s="60">
        <v>4427400</v>
      </c>
      <c r="E141" s="60">
        <v>4427400</v>
      </c>
      <c r="F141" s="64">
        <f t="shared" ref="F141:F147" si="3">E141/D141*100</f>
        <v>100</v>
      </c>
      <c r="G141" s="8"/>
    </row>
    <row r="142" spans="1:7" x14ac:dyDescent="0.25">
      <c r="A142" s="45" t="s">
        <v>23</v>
      </c>
      <c r="B142" s="58" t="s">
        <v>1178</v>
      </c>
      <c r="C142" s="62" t="s">
        <v>264</v>
      </c>
      <c r="D142" s="63">
        <f>D143</f>
        <v>4427400</v>
      </c>
      <c r="E142" s="63">
        <f>E143</f>
        <v>4427400</v>
      </c>
      <c r="F142" s="61">
        <f t="shared" si="3"/>
        <v>100</v>
      </c>
      <c r="G142" s="8"/>
    </row>
    <row r="143" spans="1:7" x14ac:dyDescent="0.25">
      <c r="A143" s="45" t="s">
        <v>39</v>
      </c>
      <c r="B143" s="58" t="s">
        <v>1178</v>
      </c>
      <c r="C143" s="62" t="s">
        <v>265</v>
      </c>
      <c r="D143" s="63">
        <v>4427400</v>
      </c>
      <c r="E143" s="11">
        <v>4427400</v>
      </c>
      <c r="F143" s="61">
        <f t="shared" si="3"/>
        <v>100</v>
      </c>
      <c r="G143" s="8"/>
    </row>
    <row r="144" spans="1:7" x14ac:dyDescent="0.25">
      <c r="A144" s="44" t="s">
        <v>40</v>
      </c>
      <c r="B144" s="58" t="s">
        <v>1178</v>
      </c>
      <c r="C144" s="59" t="s">
        <v>266</v>
      </c>
      <c r="D144" s="60">
        <f>D145</f>
        <v>531437.19999999995</v>
      </c>
      <c r="E144" s="10"/>
      <c r="F144" s="64">
        <f t="shared" si="3"/>
        <v>0</v>
      </c>
      <c r="G144" s="8"/>
    </row>
    <row r="145" spans="1:7" ht="26.25" x14ac:dyDescent="0.25">
      <c r="A145" s="44" t="s">
        <v>268</v>
      </c>
      <c r="B145" s="58" t="s">
        <v>1178</v>
      </c>
      <c r="C145" s="59" t="s">
        <v>267</v>
      </c>
      <c r="D145" s="60">
        <f>D146</f>
        <v>531437.19999999995</v>
      </c>
      <c r="E145" s="10"/>
      <c r="F145" s="61">
        <f t="shared" si="3"/>
        <v>0</v>
      </c>
      <c r="G145" s="8"/>
    </row>
    <row r="146" spans="1:7" x14ac:dyDescent="0.25">
      <c r="A146" s="45" t="s">
        <v>23</v>
      </c>
      <c r="B146" s="58" t="s">
        <v>1178</v>
      </c>
      <c r="C146" s="62" t="s">
        <v>1327</v>
      </c>
      <c r="D146" s="63">
        <f>D147</f>
        <v>531437.19999999995</v>
      </c>
      <c r="E146" s="11"/>
      <c r="F146" s="61">
        <f t="shared" si="3"/>
        <v>0</v>
      </c>
      <c r="G146" s="8"/>
    </row>
    <row r="147" spans="1:7" x14ac:dyDescent="0.25">
      <c r="A147" s="45" t="s">
        <v>41</v>
      </c>
      <c r="B147" s="58" t="s">
        <v>1178</v>
      </c>
      <c r="C147" s="62" t="s">
        <v>269</v>
      </c>
      <c r="D147" s="63">
        <v>531437.19999999995</v>
      </c>
      <c r="E147" s="11"/>
      <c r="F147" s="61">
        <f t="shared" si="3"/>
        <v>0</v>
      </c>
      <c r="G147" s="8"/>
    </row>
    <row r="148" spans="1:7" x14ac:dyDescent="0.25">
      <c r="A148" s="44" t="s">
        <v>42</v>
      </c>
      <c r="B148" s="58" t="s">
        <v>1178</v>
      </c>
      <c r="C148" s="59" t="s">
        <v>270</v>
      </c>
      <c r="D148" s="60">
        <f>D149+D153+D157+D161+D174+D181+D186+D196+D203+D207</f>
        <v>71071515.140000001</v>
      </c>
      <c r="E148" s="60">
        <f>E149+E153+E157+E161+E174+E181+E186+E196+E203+E207</f>
        <v>37855679.079999998</v>
      </c>
      <c r="F148" s="64">
        <f t="shared" ref="F148:F211" si="4">E148/D148*100</f>
        <v>53.26420719388085</v>
      </c>
      <c r="G148" s="8"/>
    </row>
    <row r="149" spans="1:7" ht="102.75" x14ac:dyDescent="0.25">
      <c r="A149" s="44" t="s">
        <v>275</v>
      </c>
      <c r="B149" s="58" t="s">
        <v>1178</v>
      </c>
      <c r="C149" s="59" t="s">
        <v>271</v>
      </c>
      <c r="D149" s="60">
        <f>D150</f>
        <v>1015800</v>
      </c>
      <c r="E149" s="60">
        <f>E150</f>
        <v>1015800</v>
      </c>
      <c r="F149" s="64">
        <f t="shared" si="4"/>
        <v>100</v>
      </c>
      <c r="G149" s="8"/>
    </row>
    <row r="150" spans="1:7" ht="26.25" x14ac:dyDescent="0.25">
      <c r="A150" s="45" t="s">
        <v>43</v>
      </c>
      <c r="B150" s="58" t="s">
        <v>1178</v>
      </c>
      <c r="C150" s="62" t="s">
        <v>272</v>
      </c>
      <c r="D150" s="63">
        <f>D151</f>
        <v>1015800</v>
      </c>
      <c r="E150" s="63">
        <v>1015800</v>
      </c>
      <c r="F150" s="61">
        <f t="shared" si="4"/>
        <v>100</v>
      </c>
      <c r="G150" s="8"/>
    </row>
    <row r="151" spans="1:7" ht="51.75" x14ac:dyDescent="0.25">
      <c r="A151" s="45" t="s">
        <v>44</v>
      </c>
      <c r="B151" s="58" t="s">
        <v>1178</v>
      </c>
      <c r="C151" s="62" t="s">
        <v>273</v>
      </c>
      <c r="D151" s="63">
        <f>D152</f>
        <v>1015800</v>
      </c>
      <c r="E151" s="63">
        <f>E152</f>
        <v>1015800</v>
      </c>
      <c r="F151" s="61">
        <f t="shared" si="4"/>
        <v>100</v>
      </c>
      <c r="G151" s="8"/>
    </row>
    <row r="152" spans="1:7" ht="26.25" x14ac:dyDescent="0.25">
      <c r="A152" s="45" t="s">
        <v>45</v>
      </c>
      <c r="B152" s="58" t="s">
        <v>1178</v>
      </c>
      <c r="C152" s="62" t="s">
        <v>274</v>
      </c>
      <c r="D152" s="63">
        <v>1015800</v>
      </c>
      <c r="E152" s="11">
        <v>1015800</v>
      </c>
      <c r="F152" s="61">
        <f t="shared" si="4"/>
        <v>100</v>
      </c>
      <c r="G152" s="8"/>
    </row>
    <row r="153" spans="1:7" ht="26.25" x14ac:dyDescent="0.25">
      <c r="A153" s="44" t="s">
        <v>277</v>
      </c>
      <c r="B153" s="58" t="s">
        <v>1178</v>
      </c>
      <c r="C153" s="59" t="s">
        <v>276</v>
      </c>
      <c r="D153" s="60">
        <f>D154</f>
        <v>300000</v>
      </c>
      <c r="E153" s="60">
        <f>E154</f>
        <v>300000</v>
      </c>
      <c r="F153" s="64">
        <f t="shared" si="4"/>
        <v>100</v>
      </c>
      <c r="G153" s="8"/>
    </row>
    <row r="154" spans="1:7" ht="23.25" x14ac:dyDescent="0.25">
      <c r="A154" s="106" t="s">
        <v>43</v>
      </c>
      <c r="B154" s="58" t="s">
        <v>1178</v>
      </c>
      <c r="C154" s="107" t="s">
        <v>1336</v>
      </c>
      <c r="D154" s="63">
        <f>D155</f>
        <v>300000</v>
      </c>
      <c r="E154" s="63">
        <v>300000</v>
      </c>
      <c r="F154" s="61">
        <f t="shared" si="4"/>
        <v>100</v>
      </c>
      <c r="G154" s="8"/>
    </row>
    <row r="155" spans="1:7" ht="45.75" x14ac:dyDescent="0.25">
      <c r="A155" s="106" t="s">
        <v>44</v>
      </c>
      <c r="B155" s="58" t="s">
        <v>1178</v>
      </c>
      <c r="C155" s="107" t="s">
        <v>1334</v>
      </c>
      <c r="D155" s="63">
        <f>D156</f>
        <v>300000</v>
      </c>
      <c r="E155" s="63">
        <f>E156</f>
        <v>300000</v>
      </c>
      <c r="F155" s="61">
        <f t="shared" si="4"/>
        <v>100</v>
      </c>
      <c r="G155" s="8"/>
    </row>
    <row r="156" spans="1:7" ht="23.25" x14ac:dyDescent="0.25">
      <c r="A156" s="106" t="s">
        <v>45</v>
      </c>
      <c r="B156" s="58" t="s">
        <v>1178</v>
      </c>
      <c r="C156" s="107" t="s">
        <v>1335</v>
      </c>
      <c r="D156" s="63">
        <v>300000</v>
      </c>
      <c r="E156" s="11">
        <v>300000</v>
      </c>
      <c r="F156" s="64">
        <f t="shared" si="4"/>
        <v>100</v>
      </c>
      <c r="G156" s="8"/>
    </row>
    <row r="157" spans="1:7" ht="64.5" x14ac:dyDescent="0.25">
      <c r="A157" s="44" t="s">
        <v>279</v>
      </c>
      <c r="B157" s="58" t="s">
        <v>1178</v>
      </c>
      <c r="C157" s="59" t="s">
        <v>278</v>
      </c>
      <c r="D157" s="60">
        <f>D158</f>
        <v>600000</v>
      </c>
      <c r="E157" s="60">
        <f>E158</f>
        <v>0</v>
      </c>
      <c r="F157" s="64">
        <f t="shared" si="4"/>
        <v>0</v>
      </c>
      <c r="G157" s="8"/>
    </row>
    <row r="158" spans="1:7" ht="26.25" x14ac:dyDescent="0.25">
      <c r="A158" s="45" t="s">
        <v>43</v>
      </c>
      <c r="B158" s="58" t="s">
        <v>1178</v>
      </c>
      <c r="C158" s="62" t="s">
        <v>280</v>
      </c>
      <c r="D158" s="63">
        <v>600000</v>
      </c>
      <c r="E158" s="63">
        <f>E159</f>
        <v>0</v>
      </c>
      <c r="F158" s="64">
        <f t="shared" si="4"/>
        <v>0</v>
      </c>
      <c r="G158" s="8"/>
    </row>
    <row r="159" spans="1:7" ht="51.75" x14ac:dyDescent="0.25">
      <c r="A159" s="45" t="s">
        <v>44</v>
      </c>
      <c r="B159" s="58" t="s">
        <v>1178</v>
      </c>
      <c r="C159" s="62" t="s">
        <v>281</v>
      </c>
      <c r="D159" s="63">
        <f>D160</f>
        <v>600000</v>
      </c>
      <c r="E159" s="63">
        <f>E160</f>
        <v>0</v>
      </c>
      <c r="F159" s="64">
        <f t="shared" si="4"/>
        <v>0</v>
      </c>
      <c r="G159" s="8"/>
    </row>
    <row r="160" spans="1:7" x14ac:dyDescent="0.25">
      <c r="A160" s="45" t="s">
        <v>46</v>
      </c>
      <c r="B160" s="58" t="s">
        <v>1178</v>
      </c>
      <c r="C160" s="62" t="s">
        <v>282</v>
      </c>
      <c r="D160" s="63">
        <v>600000</v>
      </c>
      <c r="E160" s="11"/>
      <c r="F160" s="64">
        <f t="shared" si="4"/>
        <v>0</v>
      </c>
      <c r="G160" s="8"/>
    </row>
    <row r="161" spans="1:7" ht="39" x14ac:dyDescent="0.25">
      <c r="A161" s="44" t="s">
        <v>284</v>
      </c>
      <c r="B161" s="58" t="s">
        <v>1178</v>
      </c>
      <c r="C161" s="59" t="s">
        <v>283</v>
      </c>
      <c r="D161" s="60">
        <f>D162+D165+D171+D168</f>
        <v>12915394.140000001</v>
      </c>
      <c r="E161" s="60">
        <f>E162+E165+E171</f>
        <v>3776959.96</v>
      </c>
      <c r="F161" s="64">
        <f t="shared" si="4"/>
        <v>29.243861387880184</v>
      </c>
      <c r="G161" s="8"/>
    </row>
    <row r="162" spans="1:7" ht="26.25" x14ac:dyDescent="0.25">
      <c r="A162" s="45" t="s">
        <v>19</v>
      </c>
      <c r="B162" s="58" t="s">
        <v>1178</v>
      </c>
      <c r="C162" s="62" t="s">
        <v>285</v>
      </c>
      <c r="D162" s="63">
        <f>D163</f>
        <v>8615394.1400000006</v>
      </c>
      <c r="E162" s="63">
        <f>E163</f>
        <v>2695059.96</v>
      </c>
      <c r="F162" s="61">
        <f t="shared" si="4"/>
        <v>31.281911381015469</v>
      </c>
      <c r="G162" s="8"/>
    </row>
    <row r="163" spans="1:7" ht="26.25" x14ac:dyDescent="0.25">
      <c r="A163" s="45" t="s">
        <v>20</v>
      </c>
      <c r="B163" s="58" t="s">
        <v>1178</v>
      </c>
      <c r="C163" s="62" t="s">
        <v>286</v>
      </c>
      <c r="D163" s="63">
        <f>D164</f>
        <v>8615394.1400000006</v>
      </c>
      <c r="E163" s="63">
        <f>E164</f>
        <v>2695059.96</v>
      </c>
      <c r="F163" s="61">
        <f t="shared" si="4"/>
        <v>31.281911381015469</v>
      </c>
      <c r="G163" s="8"/>
    </row>
    <row r="164" spans="1:7" x14ac:dyDescent="0.25">
      <c r="A164" s="45" t="s">
        <v>22</v>
      </c>
      <c r="B164" s="58" t="s">
        <v>1178</v>
      </c>
      <c r="C164" s="62" t="s">
        <v>287</v>
      </c>
      <c r="D164" s="63">
        <v>8615394.1400000006</v>
      </c>
      <c r="E164" s="63">
        <v>2695059.96</v>
      </c>
      <c r="F164" s="61">
        <f t="shared" si="4"/>
        <v>31.281911381015469</v>
      </c>
      <c r="G164" s="8"/>
    </row>
    <row r="165" spans="1:7" x14ac:dyDescent="0.25">
      <c r="A165" s="45" t="s">
        <v>47</v>
      </c>
      <c r="B165" s="58" t="s">
        <v>1178</v>
      </c>
      <c r="C165" s="62" t="s">
        <v>288</v>
      </c>
      <c r="D165" s="63">
        <f>D166</f>
        <v>2900000</v>
      </c>
      <c r="E165" s="63">
        <f>E166</f>
        <v>1081900</v>
      </c>
      <c r="F165" s="61">
        <f t="shared" si="4"/>
        <v>37.306896551724137</v>
      </c>
      <c r="G165" s="8"/>
    </row>
    <row r="166" spans="1:7" ht="26.25" x14ac:dyDescent="0.25">
      <c r="A166" s="45" t="s">
        <v>48</v>
      </c>
      <c r="B166" s="58" t="s">
        <v>1178</v>
      </c>
      <c r="C166" s="62" t="s">
        <v>289</v>
      </c>
      <c r="D166" s="63">
        <f>D167</f>
        <v>2900000</v>
      </c>
      <c r="E166" s="63">
        <f>E167</f>
        <v>1081900</v>
      </c>
      <c r="F166" s="61">
        <f t="shared" si="4"/>
        <v>37.306896551724137</v>
      </c>
      <c r="G166" s="8"/>
    </row>
    <row r="167" spans="1:7" ht="26.25" x14ac:dyDescent="0.25">
      <c r="A167" s="45" t="s">
        <v>49</v>
      </c>
      <c r="B167" s="58" t="s">
        <v>1178</v>
      </c>
      <c r="C167" s="62" t="s">
        <v>290</v>
      </c>
      <c r="D167" s="63">
        <v>2900000</v>
      </c>
      <c r="E167" s="11">
        <v>1081900</v>
      </c>
      <c r="F167" s="61">
        <f t="shared" si="4"/>
        <v>37.306896551724137</v>
      </c>
      <c r="G167" s="8"/>
    </row>
    <row r="168" spans="1:7" ht="26.25" x14ac:dyDescent="0.25">
      <c r="A168" s="85" t="s">
        <v>43</v>
      </c>
      <c r="B168" s="58" t="s">
        <v>1178</v>
      </c>
      <c r="C168" s="62" t="s">
        <v>1328</v>
      </c>
      <c r="D168" s="63">
        <f>D169</f>
        <v>300000</v>
      </c>
      <c r="E168" s="63">
        <f>E169</f>
        <v>0</v>
      </c>
      <c r="F168" s="61">
        <f t="shared" si="4"/>
        <v>0</v>
      </c>
      <c r="G168" s="8"/>
    </row>
    <row r="169" spans="1:7" ht="51.75" x14ac:dyDescent="0.25">
      <c r="A169" s="85" t="s">
        <v>44</v>
      </c>
      <c r="B169" s="58" t="s">
        <v>1178</v>
      </c>
      <c r="C169" s="62" t="s">
        <v>1329</v>
      </c>
      <c r="D169" s="63">
        <f>D170</f>
        <v>300000</v>
      </c>
      <c r="E169" s="63">
        <f>E170</f>
        <v>0</v>
      </c>
      <c r="F169" s="61">
        <f t="shared" si="4"/>
        <v>0</v>
      </c>
      <c r="G169" s="8"/>
    </row>
    <row r="170" spans="1:7" x14ac:dyDescent="0.25">
      <c r="A170" s="85" t="s">
        <v>46</v>
      </c>
      <c r="B170" s="58" t="s">
        <v>1178</v>
      </c>
      <c r="C170" s="62" t="s">
        <v>1330</v>
      </c>
      <c r="D170" s="63">
        <v>300000</v>
      </c>
      <c r="E170" s="11"/>
      <c r="F170" s="61">
        <f t="shared" si="4"/>
        <v>0</v>
      </c>
      <c r="G170" s="8"/>
    </row>
    <row r="171" spans="1:7" x14ac:dyDescent="0.25">
      <c r="A171" s="45" t="s">
        <v>23</v>
      </c>
      <c r="B171" s="58" t="s">
        <v>1178</v>
      </c>
      <c r="C171" s="62" t="s">
        <v>291</v>
      </c>
      <c r="D171" s="63">
        <f>D172</f>
        <v>1100000</v>
      </c>
      <c r="E171" s="63">
        <f>E172</f>
        <v>0</v>
      </c>
      <c r="F171" s="61">
        <f t="shared" si="4"/>
        <v>0</v>
      </c>
      <c r="G171" s="8"/>
    </row>
    <row r="172" spans="1:7" x14ac:dyDescent="0.25">
      <c r="A172" s="45" t="s">
        <v>24</v>
      </c>
      <c r="B172" s="58" t="s">
        <v>1178</v>
      </c>
      <c r="C172" s="62" t="s">
        <v>292</v>
      </c>
      <c r="D172" s="63">
        <f>D173</f>
        <v>1100000</v>
      </c>
      <c r="E172" s="63">
        <f>E173</f>
        <v>0</v>
      </c>
      <c r="F172" s="61">
        <f t="shared" si="4"/>
        <v>0</v>
      </c>
      <c r="G172" s="8"/>
    </row>
    <row r="173" spans="1:7" x14ac:dyDescent="0.25">
      <c r="A173" s="45" t="s">
        <v>31</v>
      </c>
      <c r="B173" s="58" t="s">
        <v>1178</v>
      </c>
      <c r="C173" s="62" t="s">
        <v>293</v>
      </c>
      <c r="D173" s="63">
        <v>1100000</v>
      </c>
      <c r="E173" s="11"/>
      <c r="F173" s="61">
        <f t="shared" si="4"/>
        <v>0</v>
      </c>
      <c r="G173" s="8"/>
    </row>
    <row r="174" spans="1:7" ht="26.25" x14ac:dyDescent="0.25">
      <c r="A174" s="44" t="s">
        <v>296</v>
      </c>
      <c r="B174" s="58" t="s">
        <v>1178</v>
      </c>
      <c r="C174" s="59" t="s">
        <v>294</v>
      </c>
      <c r="D174" s="60">
        <f>D175</f>
        <v>6190000</v>
      </c>
      <c r="E174" s="60">
        <f>E175</f>
        <v>3878299.75</v>
      </c>
      <c r="F174" s="64">
        <f t="shared" si="4"/>
        <v>62.654277059773833</v>
      </c>
      <c r="G174" s="8"/>
    </row>
    <row r="175" spans="1:7" x14ac:dyDescent="0.25">
      <c r="A175" s="45" t="s">
        <v>23</v>
      </c>
      <c r="B175" s="58" t="s">
        <v>1178</v>
      </c>
      <c r="C175" s="62" t="s">
        <v>295</v>
      </c>
      <c r="D175" s="63">
        <f>D176+D178</f>
        <v>6190000</v>
      </c>
      <c r="E175" s="63">
        <f>E176+E178</f>
        <v>3878299.75</v>
      </c>
      <c r="F175" s="61">
        <f t="shared" si="4"/>
        <v>62.654277059773833</v>
      </c>
      <c r="G175" s="8"/>
    </row>
    <row r="176" spans="1:7" x14ac:dyDescent="0.25">
      <c r="A176" s="45" t="s">
        <v>50</v>
      </c>
      <c r="B176" s="58" t="s">
        <v>1178</v>
      </c>
      <c r="C176" s="62" t="s">
        <v>297</v>
      </c>
      <c r="D176" s="63">
        <f>D177</f>
        <v>4550000</v>
      </c>
      <c r="E176" s="63">
        <f>E177</f>
        <v>3600845.11</v>
      </c>
      <c r="F176" s="61">
        <f t="shared" si="4"/>
        <v>79.139452967032966</v>
      </c>
      <c r="G176" s="8"/>
    </row>
    <row r="177" spans="1:7" ht="26.25" x14ac:dyDescent="0.25">
      <c r="A177" s="45" t="s">
        <v>51</v>
      </c>
      <c r="B177" s="58" t="s">
        <v>1178</v>
      </c>
      <c r="C177" s="62" t="s">
        <v>298</v>
      </c>
      <c r="D177" s="63">
        <v>4550000</v>
      </c>
      <c r="E177" s="11">
        <v>3600845.11</v>
      </c>
      <c r="F177" s="61">
        <f t="shared" si="4"/>
        <v>79.139452967032966</v>
      </c>
      <c r="G177" s="8"/>
    </row>
    <row r="178" spans="1:7" x14ac:dyDescent="0.25">
      <c r="A178" s="45" t="s">
        <v>24</v>
      </c>
      <c r="B178" s="58" t="s">
        <v>1178</v>
      </c>
      <c r="C178" s="62" t="s">
        <v>299</v>
      </c>
      <c r="D178" s="63">
        <f>D179+D180</f>
        <v>1640000</v>
      </c>
      <c r="E178" s="63">
        <f>E179+E180</f>
        <v>277454.64</v>
      </c>
      <c r="F178" s="61">
        <f t="shared" si="4"/>
        <v>16.917965853658536</v>
      </c>
      <c r="G178" s="8"/>
    </row>
    <row r="179" spans="1:7" x14ac:dyDescent="0.25">
      <c r="A179" s="45" t="s">
        <v>25</v>
      </c>
      <c r="B179" s="58" t="s">
        <v>1178</v>
      </c>
      <c r="C179" s="62" t="s">
        <v>300</v>
      </c>
      <c r="D179" s="63">
        <v>100000</v>
      </c>
      <c r="E179" s="11">
        <v>49654</v>
      </c>
      <c r="F179" s="61">
        <f t="shared" si="4"/>
        <v>49.653999999999996</v>
      </c>
      <c r="G179" s="8"/>
    </row>
    <row r="180" spans="1:7" x14ac:dyDescent="0.25">
      <c r="A180" s="45" t="s">
        <v>31</v>
      </c>
      <c r="B180" s="58" t="s">
        <v>1178</v>
      </c>
      <c r="C180" s="62" t="s">
        <v>301</v>
      </c>
      <c r="D180" s="63">
        <v>1540000</v>
      </c>
      <c r="E180" s="11">
        <v>227800.64</v>
      </c>
      <c r="F180" s="61">
        <f t="shared" si="4"/>
        <v>14.79224935064935</v>
      </c>
      <c r="G180" s="8"/>
    </row>
    <row r="181" spans="1:7" ht="64.5" x14ac:dyDescent="0.25">
      <c r="A181" s="44" t="s">
        <v>303</v>
      </c>
      <c r="B181" s="58" t="s">
        <v>1178</v>
      </c>
      <c r="C181" s="59" t="s">
        <v>302</v>
      </c>
      <c r="D181" s="60">
        <f>D182</f>
        <v>33095000</v>
      </c>
      <c r="E181" s="60">
        <f>E182</f>
        <v>22049048.66</v>
      </c>
      <c r="F181" s="64">
        <f t="shared" si="4"/>
        <v>66.623504033841968</v>
      </c>
      <c r="G181" s="8"/>
    </row>
    <row r="182" spans="1:7" ht="64.5" x14ac:dyDescent="0.25">
      <c r="A182" s="45" t="s">
        <v>14</v>
      </c>
      <c r="B182" s="58" t="s">
        <v>1178</v>
      </c>
      <c r="C182" s="62" t="s">
        <v>304</v>
      </c>
      <c r="D182" s="63">
        <f>D183</f>
        <v>33095000</v>
      </c>
      <c r="E182" s="63">
        <f>E183</f>
        <v>22049048.66</v>
      </c>
      <c r="F182" s="61">
        <f t="shared" si="4"/>
        <v>66.623504033841968</v>
      </c>
      <c r="G182" s="8"/>
    </row>
    <row r="183" spans="1:7" x14ac:dyDescent="0.25">
      <c r="A183" s="45" t="s">
        <v>52</v>
      </c>
      <c r="B183" s="58" t="s">
        <v>1178</v>
      </c>
      <c r="C183" s="62" t="s">
        <v>305</v>
      </c>
      <c r="D183" s="63">
        <f>D184+D185</f>
        <v>33095000</v>
      </c>
      <c r="E183" s="63">
        <f>E184+E185</f>
        <v>22049048.66</v>
      </c>
      <c r="F183" s="61">
        <f t="shared" si="4"/>
        <v>66.623504033841968</v>
      </c>
      <c r="G183" s="8"/>
    </row>
    <row r="184" spans="1:7" x14ac:dyDescent="0.25">
      <c r="A184" s="45" t="s">
        <v>53</v>
      </c>
      <c r="B184" s="58" t="s">
        <v>1178</v>
      </c>
      <c r="C184" s="62" t="s">
        <v>306</v>
      </c>
      <c r="D184" s="63">
        <v>24295000</v>
      </c>
      <c r="E184" s="11">
        <v>16763967.26</v>
      </c>
      <c r="F184" s="61">
        <f t="shared" si="4"/>
        <v>69.001717472731016</v>
      </c>
      <c r="G184" s="8"/>
    </row>
    <row r="185" spans="1:7" ht="39" x14ac:dyDescent="0.25">
      <c r="A185" s="45" t="s">
        <v>54</v>
      </c>
      <c r="B185" s="58" t="s">
        <v>1178</v>
      </c>
      <c r="C185" s="62" t="s">
        <v>307</v>
      </c>
      <c r="D185" s="63">
        <v>8800000</v>
      </c>
      <c r="E185" s="11">
        <v>5285081.4000000004</v>
      </c>
      <c r="F185" s="61">
        <f t="shared" si="4"/>
        <v>60.057743181818189</v>
      </c>
      <c r="G185" s="8"/>
    </row>
    <row r="186" spans="1:7" ht="26.25" x14ac:dyDescent="0.25">
      <c r="A186" s="44" t="s">
        <v>309</v>
      </c>
      <c r="B186" s="58" t="s">
        <v>1178</v>
      </c>
      <c r="C186" s="59" t="s">
        <v>308</v>
      </c>
      <c r="D186" s="60">
        <f>D187+D191</f>
        <v>7778224</v>
      </c>
      <c r="E186" s="60">
        <f>E187+E191</f>
        <v>4778586.95</v>
      </c>
      <c r="F186" s="64">
        <f t="shared" si="4"/>
        <v>61.435450431872361</v>
      </c>
      <c r="G186" s="8"/>
    </row>
    <row r="187" spans="1:7" ht="26.25" x14ac:dyDescent="0.25">
      <c r="A187" s="45" t="s">
        <v>19</v>
      </c>
      <c r="B187" s="58" t="s">
        <v>1178</v>
      </c>
      <c r="C187" s="62" t="s">
        <v>310</v>
      </c>
      <c r="D187" s="63">
        <f>D188</f>
        <v>7593024</v>
      </c>
      <c r="E187" s="63">
        <f>E188</f>
        <v>4633536.95</v>
      </c>
      <c r="F187" s="61">
        <f t="shared" si="4"/>
        <v>61.023604692939202</v>
      </c>
      <c r="G187" s="8"/>
    </row>
    <row r="188" spans="1:7" ht="26.25" x14ac:dyDescent="0.25">
      <c r="A188" s="45" t="s">
        <v>20</v>
      </c>
      <c r="B188" s="58" t="s">
        <v>1178</v>
      </c>
      <c r="C188" s="62" t="s">
        <v>311</v>
      </c>
      <c r="D188" s="63">
        <f>D189+D190</f>
        <v>7593024</v>
      </c>
      <c r="E188" s="63">
        <f>E189+E190</f>
        <v>4633536.95</v>
      </c>
      <c r="F188" s="61">
        <f t="shared" si="4"/>
        <v>61.023604692939202</v>
      </c>
      <c r="G188" s="8"/>
    </row>
    <row r="189" spans="1:7" ht="26.25" x14ac:dyDescent="0.25">
      <c r="A189" s="45" t="s">
        <v>21</v>
      </c>
      <c r="B189" s="58" t="s">
        <v>1178</v>
      </c>
      <c r="C189" s="62" t="s">
        <v>312</v>
      </c>
      <c r="D189" s="63">
        <v>995300</v>
      </c>
      <c r="E189" s="11">
        <v>517700</v>
      </c>
      <c r="F189" s="61">
        <f t="shared" si="4"/>
        <v>52.014467999598111</v>
      </c>
      <c r="G189" s="8"/>
    </row>
    <row r="190" spans="1:7" x14ac:dyDescent="0.25">
      <c r="A190" s="45" t="s">
        <v>22</v>
      </c>
      <c r="B190" s="58" t="s">
        <v>1178</v>
      </c>
      <c r="C190" s="62" t="s">
        <v>313</v>
      </c>
      <c r="D190" s="63">
        <v>6597724</v>
      </c>
      <c r="E190" s="11">
        <v>4115836.95</v>
      </c>
      <c r="F190" s="61">
        <f t="shared" si="4"/>
        <v>62.382678481245954</v>
      </c>
      <c r="G190" s="8"/>
    </row>
    <row r="191" spans="1:7" x14ac:dyDescent="0.25">
      <c r="A191" s="45" t="s">
        <v>23</v>
      </c>
      <c r="B191" s="58" t="s">
        <v>1178</v>
      </c>
      <c r="C191" s="62" t="s">
        <v>314</v>
      </c>
      <c r="D191" s="63">
        <f>D192</f>
        <v>185200</v>
      </c>
      <c r="E191" s="63">
        <f>E192</f>
        <v>145050</v>
      </c>
      <c r="F191" s="61">
        <f t="shared" si="4"/>
        <v>78.320734341252702</v>
      </c>
      <c r="G191" s="8"/>
    </row>
    <row r="192" spans="1:7" x14ac:dyDescent="0.25">
      <c r="A192" s="45" t="s">
        <v>24</v>
      </c>
      <c r="B192" s="58" t="s">
        <v>1178</v>
      </c>
      <c r="C192" s="62" t="s">
        <v>315</v>
      </c>
      <c r="D192" s="63">
        <f>D193+D194+D195</f>
        <v>185200</v>
      </c>
      <c r="E192" s="63">
        <f>E193+E194+E195</f>
        <v>145050</v>
      </c>
      <c r="F192" s="61">
        <f t="shared" si="4"/>
        <v>78.320734341252702</v>
      </c>
      <c r="G192" s="8"/>
    </row>
    <row r="193" spans="1:7" ht="26.25" x14ac:dyDescent="0.25">
      <c r="A193" s="45" t="s">
        <v>30</v>
      </c>
      <c r="B193" s="58" t="s">
        <v>1178</v>
      </c>
      <c r="C193" s="62" t="s">
        <v>316</v>
      </c>
      <c r="D193" s="63">
        <v>73200</v>
      </c>
      <c r="E193" s="11">
        <v>53800</v>
      </c>
      <c r="F193" s="61">
        <f t="shared" si="4"/>
        <v>73.497267759562845</v>
      </c>
      <c r="G193" s="8"/>
    </row>
    <row r="194" spans="1:7" x14ac:dyDescent="0.25">
      <c r="A194" s="45" t="s">
        <v>25</v>
      </c>
      <c r="B194" s="58" t="s">
        <v>1178</v>
      </c>
      <c r="C194" s="62" t="s">
        <v>317</v>
      </c>
      <c r="D194" s="63">
        <v>4000</v>
      </c>
      <c r="E194" s="11">
        <v>3000</v>
      </c>
      <c r="F194" s="61">
        <f t="shared" si="4"/>
        <v>75</v>
      </c>
      <c r="G194" s="8"/>
    </row>
    <row r="195" spans="1:7" x14ac:dyDescent="0.25">
      <c r="A195" s="45" t="s">
        <v>31</v>
      </c>
      <c r="B195" s="58" t="s">
        <v>1178</v>
      </c>
      <c r="C195" s="62" t="s">
        <v>318</v>
      </c>
      <c r="D195" s="63">
        <v>108000</v>
      </c>
      <c r="E195" s="11">
        <v>88250</v>
      </c>
      <c r="F195" s="61">
        <f t="shared" si="4"/>
        <v>81.712962962962962</v>
      </c>
      <c r="G195" s="8"/>
    </row>
    <row r="196" spans="1:7" ht="51.75" x14ac:dyDescent="0.25">
      <c r="A196" s="44" t="s">
        <v>55</v>
      </c>
      <c r="B196" s="58" t="s">
        <v>1178</v>
      </c>
      <c r="C196" s="59" t="s">
        <v>319</v>
      </c>
      <c r="D196" s="60">
        <f>D197+D200</f>
        <v>6096000</v>
      </c>
      <c r="E196" s="60">
        <f>E197+E200</f>
        <v>0</v>
      </c>
      <c r="F196" s="64">
        <f t="shared" si="4"/>
        <v>0</v>
      </c>
      <c r="G196" s="8"/>
    </row>
    <row r="197" spans="1:7" ht="64.5" x14ac:dyDescent="0.25">
      <c r="A197" s="85" t="s">
        <v>14</v>
      </c>
      <c r="B197" s="58" t="s">
        <v>1178</v>
      </c>
      <c r="C197" s="62" t="s">
        <v>1249</v>
      </c>
      <c r="D197" s="63">
        <f>D198</f>
        <v>3360000</v>
      </c>
      <c r="E197" s="63">
        <f>E198</f>
        <v>0</v>
      </c>
      <c r="F197" s="61">
        <f t="shared" si="4"/>
        <v>0</v>
      </c>
      <c r="G197" s="8"/>
    </row>
    <row r="198" spans="1:7" ht="26.25" x14ac:dyDescent="0.25">
      <c r="A198" s="85" t="s">
        <v>52</v>
      </c>
      <c r="B198" s="58" t="s">
        <v>1178</v>
      </c>
      <c r="C198" s="62" t="s">
        <v>1250</v>
      </c>
      <c r="D198" s="63">
        <f>D199</f>
        <v>3360000</v>
      </c>
      <c r="E198" s="63">
        <f>E199</f>
        <v>0</v>
      </c>
      <c r="F198" s="61">
        <f t="shared" si="4"/>
        <v>0</v>
      </c>
      <c r="G198" s="8"/>
    </row>
    <row r="199" spans="1:7" x14ac:dyDescent="0.25">
      <c r="A199" s="85" t="s">
        <v>53</v>
      </c>
      <c r="B199" s="58" t="s">
        <v>1178</v>
      </c>
      <c r="C199" s="62" t="s">
        <v>1251</v>
      </c>
      <c r="D199" s="63">
        <v>3360000</v>
      </c>
      <c r="E199" s="11"/>
      <c r="F199" s="61">
        <f t="shared" si="4"/>
        <v>0</v>
      </c>
      <c r="G199" s="8"/>
    </row>
    <row r="200" spans="1:7" ht="26.25" x14ac:dyDescent="0.25">
      <c r="A200" s="45" t="s">
        <v>19</v>
      </c>
      <c r="B200" s="58" t="s">
        <v>1178</v>
      </c>
      <c r="C200" s="62" t="s">
        <v>320</v>
      </c>
      <c r="D200" s="63">
        <f>D201</f>
        <v>2736000</v>
      </c>
      <c r="E200" s="63">
        <f>E201</f>
        <v>0</v>
      </c>
      <c r="F200" s="61">
        <f t="shared" si="4"/>
        <v>0</v>
      </c>
      <c r="G200" s="8"/>
    </row>
    <row r="201" spans="1:7" ht="26.25" x14ac:dyDescent="0.25">
      <c r="A201" s="45" t="s">
        <v>20</v>
      </c>
      <c r="B201" s="58" t="s">
        <v>1178</v>
      </c>
      <c r="C201" s="62" t="s">
        <v>321</v>
      </c>
      <c r="D201" s="63">
        <f>D202</f>
        <v>2736000</v>
      </c>
      <c r="E201" s="63">
        <f>E202</f>
        <v>0</v>
      </c>
      <c r="F201" s="61">
        <f t="shared" si="4"/>
        <v>0</v>
      </c>
      <c r="G201" s="8"/>
    </row>
    <row r="202" spans="1:7" x14ac:dyDescent="0.25">
      <c r="A202" s="45" t="s">
        <v>22</v>
      </c>
      <c r="B202" s="58" t="s">
        <v>1178</v>
      </c>
      <c r="C202" s="62" t="s">
        <v>322</v>
      </c>
      <c r="D202" s="63">
        <v>2736000</v>
      </c>
      <c r="E202" s="11"/>
      <c r="F202" s="61">
        <f t="shared" si="4"/>
        <v>0</v>
      </c>
      <c r="G202" s="8"/>
    </row>
    <row r="203" spans="1:7" ht="64.5" x14ac:dyDescent="0.25">
      <c r="A203" s="44" t="s">
        <v>324</v>
      </c>
      <c r="B203" s="58" t="s">
        <v>1178</v>
      </c>
      <c r="C203" s="59" t="s">
        <v>323</v>
      </c>
      <c r="D203" s="60">
        <f t="shared" ref="D203:E205" si="5">D204</f>
        <v>2767897</v>
      </c>
      <c r="E203" s="60">
        <f t="shared" si="5"/>
        <v>1928659.76</v>
      </c>
      <c r="F203" s="64">
        <f t="shared" si="4"/>
        <v>69.679607297525877</v>
      </c>
      <c r="G203" s="8"/>
    </row>
    <row r="204" spans="1:7" ht="26.25" x14ac:dyDescent="0.25">
      <c r="A204" s="45" t="s">
        <v>19</v>
      </c>
      <c r="B204" s="58" t="s">
        <v>1178</v>
      </c>
      <c r="C204" s="62" t="s">
        <v>325</v>
      </c>
      <c r="D204" s="63">
        <f t="shared" si="5"/>
        <v>2767897</v>
      </c>
      <c r="E204" s="63">
        <f t="shared" si="5"/>
        <v>1928659.76</v>
      </c>
      <c r="F204" s="61">
        <f t="shared" si="4"/>
        <v>69.679607297525877</v>
      </c>
      <c r="G204" s="8"/>
    </row>
    <row r="205" spans="1:7" ht="26.25" x14ac:dyDescent="0.25">
      <c r="A205" s="45" t="s">
        <v>20</v>
      </c>
      <c r="B205" s="58" t="s">
        <v>1178</v>
      </c>
      <c r="C205" s="62" t="s">
        <v>326</v>
      </c>
      <c r="D205" s="63">
        <f t="shared" si="5"/>
        <v>2767897</v>
      </c>
      <c r="E205" s="63">
        <f t="shared" si="5"/>
        <v>1928659.76</v>
      </c>
      <c r="F205" s="61">
        <f t="shared" si="4"/>
        <v>69.679607297525877</v>
      </c>
      <c r="G205" s="8"/>
    </row>
    <row r="206" spans="1:7" x14ac:dyDescent="0.25">
      <c r="A206" s="45" t="s">
        <v>22</v>
      </c>
      <c r="B206" s="58" t="s">
        <v>1178</v>
      </c>
      <c r="C206" s="62" t="s">
        <v>327</v>
      </c>
      <c r="D206" s="63">
        <v>2767897</v>
      </c>
      <c r="E206" s="11">
        <v>1928659.76</v>
      </c>
      <c r="F206" s="61">
        <f t="shared" si="4"/>
        <v>69.679607297525877</v>
      </c>
      <c r="G206" s="8"/>
    </row>
    <row r="207" spans="1:7" ht="51.75" x14ac:dyDescent="0.25">
      <c r="A207" s="45" t="s">
        <v>328</v>
      </c>
      <c r="B207" s="58" t="s">
        <v>1178</v>
      </c>
      <c r="C207" s="59" t="s">
        <v>329</v>
      </c>
      <c r="D207" s="60">
        <f t="shared" ref="D207:E209" si="6">D208</f>
        <v>313200</v>
      </c>
      <c r="E207" s="60">
        <f t="shared" si="6"/>
        <v>128324</v>
      </c>
      <c r="F207" s="64">
        <f t="shared" si="4"/>
        <v>40.971902937420182</v>
      </c>
      <c r="G207" s="8"/>
    </row>
    <row r="208" spans="1:7" ht="26.25" x14ac:dyDescent="0.25">
      <c r="A208" s="45" t="s">
        <v>19</v>
      </c>
      <c r="B208" s="58" t="s">
        <v>1178</v>
      </c>
      <c r="C208" s="62" t="s">
        <v>330</v>
      </c>
      <c r="D208" s="63">
        <f t="shared" si="6"/>
        <v>313200</v>
      </c>
      <c r="E208" s="63">
        <f t="shared" si="6"/>
        <v>128324</v>
      </c>
      <c r="F208" s="61">
        <f t="shared" si="4"/>
        <v>40.971902937420182</v>
      </c>
      <c r="G208" s="8"/>
    </row>
    <row r="209" spans="1:7" ht="26.25" x14ac:dyDescent="0.25">
      <c r="A209" s="45" t="s">
        <v>20</v>
      </c>
      <c r="B209" s="58" t="s">
        <v>1178</v>
      </c>
      <c r="C209" s="62" t="s">
        <v>331</v>
      </c>
      <c r="D209" s="63">
        <f t="shared" si="6"/>
        <v>313200</v>
      </c>
      <c r="E209" s="63">
        <f t="shared" si="6"/>
        <v>128324</v>
      </c>
      <c r="F209" s="61">
        <f t="shared" si="4"/>
        <v>40.971902937420182</v>
      </c>
      <c r="G209" s="8"/>
    </row>
    <row r="210" spans="1:7" x14ac:dyDescent="0.25">
      <c r="A210" s="45" t="s">
        <v>22</v>
      </c>
      <c r="B210" s="58" t="s">
        <v>1178</v>
      </c>
      <c r="C210" s="62" t="s">
        <v>332</v>
      </c>
      <c r="D210" s="63">
        <v>313200</v>
      </c>
      <c r="E210" s="11">
        <v>128324</v>
      </c>
      <c r="F210" s="61">
        <f t="shared" si="4"/>
        <v>40.971902937420182</v>
      </c>
      <c r="G210" s="8"/>
    </row>
    <row r="211" spans="1:7" x14ac:dyDescent="0.25">
      <c r="A211" s="44" t="s">
        <v>56</v>
      </c>
      <c r="B211" s="58" t="s">
        <v>1178</v>
      </c>
      <c r="C211" s="59" t="s">
        <v>333</v>
      </c>
      <c r="D211" s="60">
        <f t="shared" ref="D211:E214" si="7">D212</f>
        <v>7481400</v>
      </c>
      <c r="E211" s="60">
        <f t="shared" si="7"/>
        <v>5246100</v>
      </c>
      <c r="F211" s="64">
        <f t="shared" si="4"/>
        <v>70.121902317748024</v>
      </c>
      <c r="G211" s="8"/>
    </row>
    <row r="212" spans="1:7" x14ac:dyDescent="0.25">
      <c r="A212" s="44" t="s">
        <v>57</v>
      </c>
      <c r="B212" s="58" t="s">
        <v>1178</v>
      </c>
      <c r="C212" s="59" t="s">
        <v>334</v>
      </c>
      <c r="D212" s="60">
        <f t="shared" si="7"/>
        <v>7481400</v>
      </c>
      <c r="E212" s="60">
        <f t="shared" si="7"/>
        <v>5246100</v>
      </c>
      <c r="F212" s="64">
        <f t="shared" ref="F212:F275" si="8">E212/D212*100</f>
        <v>70.121902317748024</v>
      </c>
      <c r="G212" s="8"/>
    </row>
    <row r="213" spans="1:7" ht="26.25" x14ac:dyDescent="0.25">
      <c r="A213" s="45" t="s">
        <v>58</v>
      </c>
      <c r="B213" s="58" t="s">
        <v>1178</v>
      </c>
      <c r="C213" s="62" t="s">
        <v>335</v>
      </c>
      <c r="D213" s="63">
        <f t="shared" si="7"/>
        <v>7481400</v>
      </c>
      <c r="E213" s="63">
        <f t="shared" si="7"/>
        <v>5246100</v>
      </c>
      <c r="F213" s="61">
        <f t="shared" si="8"/>
        <v>70.121902317748024</v>
      </c>
      <c r="G213" s="8"/>
    </row>
    <row r="214" spans="1:7" x14ac:dyDescent="0.25">
      <c r="A214" s="45" t="s">
        <v>32</v>
      </c>
      <c r="B214" s="58" t="s">
        <v>1178</v>
      </c>
      <c r="C214" s="62" t="s">
        <v>336</v>
      </c>
      <c r="D214" s="63">
        <f t="shared" si="7"/>
        <v>7481400</v>
      </c>
      <c r="E214" s="63">
        <f t="shared" si="7"/>
        <v>5246100</v>
      </c>
      <c r="F214" s="61">
        <f t="shared" si="8"/>
        <v>70.121902317748024</v>
      </c>
      <c r="G214" s="8"/>
    </row>
    <row r="215" spans="1:7" x14ac:dyDescent="0.25">
      <c r="A215" s="45" t="s">
        <v>33</v>
      </c>
      <c r="B215" s="58" t="s">
        <v>1178</v>
      </c>
      <c r="C215" s="62" t="s">
        <v>337</v>
      </c>
      <c r="D215" s="63">
        <v>7481400</v>
      </c>
      <c r="E215" s="11">
        <v>5246100</v>
      </c>
      <c r="F215" s="61">
        <f t="shared" si="8"/>
        <v>70.121902317748024</v>
      </c>
      <c r="G215" s="8"/>
    </row>
    <row r="216" spans="1:7" ht="26.25" x14ac:dyDescent="0.25">
      <c r="A216" s="44" t="s">
        <v>59</v>
      </c>
      <c r="B216" s="58" t="s">
        <v>1178</v>
      </c>
      <c r="C216" s="59" t="s">
        <v>338</v>
      </c>
      <c r="D216" s="60">
        <f>D218+D222+D226</f>
        <v>3879200</v>
      </c>
      <c r="E216" s="60">
        <f>E218+E222+E226</f>
        <v>1720456.14</v>
      </c>
      <c r="F216" s="64">
        <f t="shared" si="8"/>
        <v>44.35079758713136</v>
      </c>
      <c r="G216" s="8"/>
    </row>
    <row r="217" spans="1:7" ht="39" x14ac:dyDescent="0.25">
      <c r="A217" s="44" t="s">
        <v>60</v>
      </c>
      <c r="B217" s="58" t="s">
        <v>1178</v>
      </c>
      <c r="C217" s="59" t="s">
        <v>339</v>
      </c>
      <c r="D217" s="60">
        <f>D218+D222</f>
        <v>3689000</v>
      </c>
      <c r="E217" s="60">
        <f>E218+E222</f>
        <v>1720456.14</v>
      </c>
      <c r="F217" s="64">
        <f t="shared" si="8"/>
        <v>46.637466522092708</v>
      </c>
      <c r="G217" s="8"/>
    </row>
    <row r="218" spans="1:7" ht="64.5" x14ac:dyDescent="0.25">
      <c r="A218" s="44" t="s">
        <v>346</v>
      </c>
      <c r="B218" s="58" t="s">
        <v>1178</v>
      </c>
      <c r="C218" s="59" t="s">
        <v>341</v>
      </c>
      <c r="D218" s="60">
        <f t="shared" ref="D218:E220" si="9">D219</f>
        <v>2804000</v>
      </c>
      <c r="E218" s="60">
        <f t="shared" si="9"/>
        <v>1720456.14</v>
      </c>
      <c r="F218" s="64">
        <f t="shared" si="8"/>
        <v>61.357208987161194</v>
      </c>
      <c r="G218" s="8"/>
    </row>
    <row r="219" spans="1:7" ht="26.25" x14ac:dyDescent="0.25">
      <c r="A219" s="45" t="s">
        <v>19</v>
      </c>
      <c r="B219" s="58" t="s">
        <v>1178</v>
      </c>
      <c r="C219" s="62" t="s">
        <v>342</v>
      </c>
      <c r="D219" s="63">
        <f t="shared" si="9"/>
        <v>2804000</v>
      </c>
      <c r="E219" s="63">
        <f t="shared" si="9"/>
        <v>1720456.14</v>
      </c>
      <c r="F219" s="61">
        <f t="shared" si="8"/>
        <v>61.357208987161194</v>
      </c>
      <c r="G219" s="8"/>
    </row>
    <row r="220" spans="1:7" ht="26.25" x14ac:dyDescent="0.25">
      <c r="A220" s="45" t="s">
        <v>20</v>
      </c>
      <c r="B220" s="58" t="s">
        <v>1178</v>
      </c>
      <c r="C220" s="62" t="s">
        <v>343</v>
      </c>
      <c r="D220" s="63">
        <f t="shared" si="9"/>
        <v>2804000</v>
      </c>
      <c r="E220" s="63">
        <f t="shared" si="9"/>
        <v>1720456.14</v>
      </c>
      <c r="F220" s="61">
        <f t="shared" si="8"/>
        <v>61.357208987161194</v>
      </c>
      <c r="G220" s="8"/>
    </row>
    <row r="221" spans="1:7" x14ac:dyDescent="0.25">
      <c r="A221" s="45" t="s">
        <v>22</v>
      </c>
      <c r="B221" s="58" t="s">
        <v>1178</v>
      </c>
      <c r="C221" s="62" t="s">
        <v>344</v>
      </c>
      <c r="D221" s="63">
        <v>2804000</v>
      </c>
      <c r="E221" s="11">
        <v>1720456.14</v>
      </c>
      <c r="F221" s="61">
        <f t="shared" si="8"/>
        <v>61.357208987161194</v>
      </c>
      <c r="G221" s="8"/>
    </row>
    <row r="222" spans="1:7" ht="64.5" x14ac:dyDescent="0.25">
      <c r="A222" s="44" t="s">
        <v>340</v>
      </c>
      <c r="B222" s="58" t="s">
        <v>1178</v>
      </c>
      <c r="C222" s="59" t="s">
        <v>345</v>
      </c>
      <c r="D222" s="60">
        <f t="shared" ref="D222:E224" si="10">D223</f>
        <v>885000</v>
      </c>
      <c r="E222" s="60">
        <f t="shared" si="10"/>
        <v>0</v>
      </c>
      <c r="F222" s="64">
        <f t="shared" si="8"/>
        <v>0</v>
      </c>
      <c r="G222" s="8"/>
    </row>
    <row r="223" spans="1:7" ht="26.25" x14ac:dyDescent="0.25">
      <c r="A223" s="45" t="s">
        <v>19</v>
      </c>
      <c r="B223" s="58" t="s">
        <v>1178</v>
      </c>
      <c r="C223" s="62" t="s">
        <v>347</v>
      </c>
      <c r="D223" s="63">
        <f t="shared" si="10"/>
        <v>885000</v>
      </c>
      <c r="E223" s="63">
        <f t="shared" si="10"/>
        <v>0</v>
      </c>
      <c r="F223" s="61">
        <f t="shared" si="8"/>
        <v>0</v>
      </c>
      <c r="G223" s="8"/>
    </row>
    <row r="224" spans="1:7" ht="26.25" x14ac:dyDescent="0.25">
      <c r="A224" s="45" t="s">
        <v>20</v>
      </c>
      <c r="B224" s="58" t="s">
        <v>1178</v>
      </c>
      <c r="C224" s="62" t="s">
        <v>348</v>
      </c>
      <c r="D224" s="63">
        <f t="shared" si="10"/>
        <v>885000</v>
      </c>
      <c r="E224" s="63">
        <f t="shared" si="10"/>
        <v>0</v>
      </c>
      <c r="F224" s="61">
        <f t="shared" si="8"/>
        <v>0</v>
      </c>
      <c r="G224" s="8"/>
    </row>
    <row r="225" spans="1:7" x14ac:dyDescent="0.25">
      <c r="A225" s="45" t="s">
        <v>22</v>
      </c>
      <c r="B225" s="58" t="s">
        <v>1178</v>
      </c>
      <c r="C225" s="62" t="s">
        <v>349</v>
      </c>
      <c r="D225" s="63">
        <v>885000</v>
      </c>
      <c r="E225" s="11"/>
      <c r="F225" s="61">
        <f t="shared" si="8"/>
        <v>0</v>
      </c>
      <c r="G225" s="8"/>
    </row>
    <row r="226" spans="1:7" ht="39" x14ac:dyDescent="0.25">
      <c r="A226" s="86" t="s">
        <v>1256</v>
      </c>
      <c r="B226" s="58" t="s">
        <v>1178</v>
      </c>
      <c r="C226" s="59" t="s">
        <v>1252</v>
      </c>
      <c r="D226" s="60">
        <f t="shared" ref="D226:E228" si="11">D227</f>
        <v>190200</v>
      </c>
      <c r="E226" s="60">
        <f t="shared" si="11"/>
        <v>0</v>
      </c>
      <c r="F226" s="64">
        <f t="shared" si="8"/>
        <v>0</v>
      </c>
      <c r="G226" s="8"/>
    </row>
    <row r="227" spans="1:7" ht="26.25" x14ac:dyDescent="0.25">
      <c r="A227" s="85" t="s">
        <v>19</v>
      </c>
      <c r="B227" s="58" t="s">
        <v>1178</v>
      </c>
      <c r="C227" s="62" t="s">
        <v>1253</v>
      </c>
      <c r="D227" s="63">
        <f t="shared" si="11"/>
        <v>190200</v>
      </c>
      <c r="E227" s="63">
        <f t="shared" si="11"/>
        <v>0</v>
      </c>
      <c r="F227" s="61">
        <f t="shared" si="8"/>
        <v>0</v>
      </c>
      <c r="G227" s="8"/>
    </row>
    <row r="228" spans="1:7" ht="26.25" x14ac:dyDescent="0.25">
      <c r="A228" s="85" t="s">
        <v>20</v>
      </c>
      <c r="B228" s="58" t="s">
        <v>1178</v>
      </c>
      <c r="C228" s="62" t="s">
        <v>1254</v>
      </c>
      <c r="D228" s="63">
        <f t="shared" si="11"/>
        <v>190200</v>
      </c>
      <c r="E228" s="63">
        <f t="shared" si="11"/>
        <v>0</v>
      </c>
      <c r="F228" s="61">
        <f t="shared" si="8"/>
        <v>0</v>
      </c>
      <c r="G228" s="8"/>
    </row>
    <row r="229" spans="1:7" x14ac:dyDescent="0.25">
      <c r="A229" s="85" t="s">
        <v>22</v>
      </c>
      <c r="B229" s="58" t="s">
        <v>1178</v>
      </c>
      <c r="C229" s="62" t="s">
        <v>1255</v>
      </c>
      <c r="D229" s="63">
        <v>190200</v>
      </c>
      <c r="E229" s="63"/>
      <c r="F229" s="61">
        <f t="shared" si="8"/>
        <v>0</v>
      </c>
      <c r="G229" s="8"/>
    </row>
    <row r="230" spans="1:7" x14ac:dyDescent="0.25">
      <c r="A230" s="44" t="s">
        <v>61</v>
      </c>
      <c r="B230" s="58" t="s">
        <v>1178</v>
      </c>
      <c r="C230" s="59" t="s">
        <v>350</v>
      </c>
      <c r="D230" s="60">
        <f>D231+D239+D244+D259+D287</f>
        <v>274806512.25999999</v>
      </c>
      <c r="E230" s="60">
        <f>E231+E239+E244+E259+E287</f>
        <v>122450122.81999999</v>
      </c>
      <c r="F230" s="64">
        <f t="shared" si="8"/>
        <v>44.558668502057721</v>
      </c>
      <c r="G230" s="8"/>
    </row>
    <row r="231" spans="1:7" x14ac:dyDescent="0.25">
      <c r="A231" s="44" t="s">
        <v>62</v>
      </c>
      <c r="B231" s="58" t="s">
        <v>1178</v>
      </c>
      <c r="C231" s="59" t="s">
        <v>351</v>
      </c>
      <c r="D231" s="60">
        <f>D232</f>
        <v>1600000</v>
      </c>
      <c r="E231" s="60">
        <f>E232</f>
        <v>1596434.65</v>
      </c>
      <c r="F231" s="64">
        <f t="shared" si="8"/>
        <v>99.777165624999995</v>
      </c>
      <c r="G231" s="8"/>
    </row>
    <row r="232" spans="1:7" ht="26.25" x14ac:dyDescent="0.25">
      <c r="A232" s="44" t="s">
        <v>353</v>
      </c>
      <c r="B232" s="58" t="s">
        <v>1178</v>
      </c>
      <c r="C232" s="59" t="s">
        <v>352</v>
      </c>
      <c r="D232" s="60">
        <f>D233+D236</f>
        <v>1600000</v>
      </c>
      <c r="E232" s="60">
        <f>E233+E236</f>
        <v>1596434.65</v>
      </c>
      <c r="F232" s="64">
        <f t="shared" si="8"/>
        <v>99.777165624999995</v>
      </c>
      <c r="G232" s="8"/>
    </row>
    <row r="233" spans="1:7" ht="26.25" x14ac:dyDescent="0.25">
      <c r="A233" s="45" t="s">
        <v>19</v>
      </c>
      <c r="B233" s="58" t="s">
        <v>1178</v>
      </c>
      <c r="C233" s="62" t="s">
        <v>354</v>
      </c>
      <c r="D233" s="63">
        <f>D234</f>
        <v>965721</v>
      </c>
      <c r="E233" s="63">
        <f>E234</f>
        <v>962155.65</v>
      </c>
      <c r="F233" s="61">
        <f t="shared" si="8"/>
        <v>99.630809519519616</v>
      </c>
      <c r="G233" s="8"/>
    </row>
    <row r="234" spans="1:7" ht="26.25" x14ac:dyDescent="0.25">
      <c r="A234" s="45" t="s">
        <v>20</v>
      </c>
      <c r="B234" s="58" t="s">
        <v>1178</v>
      </c>
      <c r="C234" s="62" t="s">
        <v>355</v>
      </c>
      <c r="D234" s="63">
        <f>D235</f>
        <v>965721</v>
      </c>
      <c r="E234" s="63">
        <f>E235</f>
        <v>962155.65</v>
      </c>
      <c r="F234" s="61">
        <f t="shared" si="8"/>
        <v>99.630809519519616</v>
      </c>
      <c r="G234" s="8"/>
    </row>
    <row r="235" spans="1:7" x14ac:dyDescent="0.25">
      <c r="A235" s="45" t="s">
        <v>22</v>
      </c>
      <c r="B235" s="58" t="s">
        <v>1178</v>
      </c>
      <c r="C235" s="62" t="s">
        <v>356</v>
      </c>
      <c r="D235" s="63">
        <v>965721</v>
      </c>
      <c r="E235" s="11">
        <v>962155.65</v>
      </c>
      <c r="F235" s="61">
        <f t="shared" si="8"/>
        <v>99.630809519519616</v>
      </c>
      <c r="G235" s="8"/>
    </row>
    <row r="236" spans="1:7" ht="11.25" customHeight="1" x14ac:dyDescent="0.25">
      <c r="A236" s="45" t="s">
        <v>43</v>
      </c>
      <c r="B236" s="58" t="s">
        <v>1178</v>
      </c>
      <c r="C236" s="62" t="s">
        <v>357</v>
      </c>
      <c r="D236" s="63">
        <f>D237</f>
        <v>634279</v>
      </c>
      <c r="E236" s="63">
        <f>E237</f>
        <v>634279</v>
      </c>
      <c r="F236" s="61">
        <f t="shared" si="8"/>
        <v>100</v>
      </c>
      <c r="G236" s="8"/>
    </row>
    <row r="237" spans="1:7" x14ac:dyDescent="0.25">
      <c r="A237" s="45" t="s">
        <v>63</v>
      </c>
      <c r="B237" s="58" t="s">
        <v>1178</v>
      </c>
      <c r="C237" s="62" t="s">
        <v>358</v>
      </c>
      <c r="D237" s="63">
        <f>D238</f>
        <v>634279</v>
      </c>
      <c r="E237" s="63">
        <f>E238</f>
        <v>634279</v>
      </c>
      <c r="F237" s="61">
        <f t="shared" si="8"/>
        <v>100</v>
      </c>
      <c r="G237" s="8"/>
    </row>
    <row r="238" spans="1:7" x14ac:dyDescent="0.25">
      <c r="A238" s="45" t="s">
        <v>64</v>
      </c>
      <c r="B238" s="58" t="s">
        <v>1178</v>
      </c>
      <c r="C238" s="62" t="s">
        <v>359</v>
      </c>
      <c r="D238" s="63">
        <v>634279</v>
      </c>
      <c r="E238" s="11">
        <v>634279</v>
      </c>
      <c r="F238" s="61">
        <f t="shared" si="8"/>
        <v>100</v>
      </c>
      <c r="G238" s="8"/>
    </row>
    <row r="239" spans="1:7" x14ac:dyDescent="0.25">
      <c r="A239" s="44" t="s">
        <v>65</v>
      </c>
      <c r="B239" s="58" t="s">
        <v>1178</v>
      </c>
      <c r="C239" s="59" t="s">
        <v>360</v>
      </c>
      <c r="D239" s="60">
        <f t="shared" ref="D239:E242" si="12">D240</f>
        <v>665600</v>
      </c>
      <c r="E239" s="60">
        <f t="shared" si="12"/>
        <v>495796.71</v>
      </c>
      <c r="F239" s="64">
        <f t="shared" si="8"/>
        <v>74.488688401442317</v>
      </c>
      <c r="G239" s="8"/>
    </row>
    <row r="240" spans="1:7" ht="26.25" x14ac:dyDescent="0.25">
      <c r="A240" s="45" t="s">
        <v>66</v>
      </c>
      <c r="B240" s="58" t="s">
        <v>1178</v>
      </c>
      <c r="C240" s="62" t="s">
        <v>361</v>
      </c>
      <c r="D240" s="63">
        <f t="shared" si="12"/>
        <v>665600</v>
      </c>
      <c r="E240" s="63">
        <f t="shared" si="12"/>
        <v>495796.71</v>
      </c>
      <c r="F240" s="61">
        <f t="shared" si="8"/>
        <v>74.488688401442317</v>
      </c>
      <c r="G240" s="8"/>
    </row>
    <row r="241" spans="1:7" ht="26.25" x14ac:dyDescent="0.25">
      <c r="A241" s="45" t="s">
        <v>19</v>
      </c>
      <c r="B241" s="58" t="s">
        <v>1178</v>
      </c>
      <c r="C241" s="62" t="s">
        <v>362</v>
      </c>
      <c r="D241" s="63">
        <f t="shared" si="12"/>
        <v>665600</v>
      </c>
      <c r="E241" s="63">
        <f t="shared" si="12"/>
        <v>495796.71</v>
      </c>
      <c r="F241" s="61">
        <f t="shared" si="8"/>
        <v>74.488688401442317</v>
      </c>
      <c r="G241" s="8"/>
    </row>
    <row r="242" spans="1:7" ht="26.25" x14ac:dyDescent="0.25">
      <c r="A242" s="45" t="s">
        <v>20</v>
      </c>
      <c r="B242" s="58" t="s">
        <v>1178</v>
      </c>
      <c r="C242" s="62" t="s">
        <v>363</v>
      </c>
      <c r="D242" s="63">
        <f t="shared" si="12"/>
        <v>665600</v>
      </c>
      <c r="E242" s="63">
        <f t="shared" si="12"/>
        <v>495796.71</v>
      </c>
      <c r="F242" s="61">
        <f t="shared" si="8"/>
        <v>74.488688401442317</v>
      </c>
      <c r="G242" s="8"/>
    </row>
    <row r="243" spans="1:7" x14ac:dyDescent="0.25">
      <c r="A243" s="45" t="s">
        <v>22</v>
      </c>
      <c r="B243" s="58" t="s">
        <v>1178</v>
      </c>
      <c r="C243" s="62" t="s">
        <v>364</v>
      </c>
      <c r="D243" s="63">
        <v>665600</v>
      </c>
      <c r="E243" s="11">
        <v>495796.71</v>
      </c>
      <c r="F243" s="61">
        <f t="shared" si="8"/>
        <v>74.488688401442317</v>
      </c>
      <c r="G243" s="8"/>
    </row>
    <row r="244" spans="1:7" x14ac:dyDescent="0.25">
      <c r="A244" s="44" t="s">
        <v>67</v>
      </c>
      <c r="B244" s="58" t="s">
        <v>1178</v>
      </c>
      <c r="C244" s="59" t="s">
        <v>365</v>
      </c>
      <c r="D244" s="60">
        <f>D245+D251+D255</f>
        <v>25725000</v>
      </c>
      <c r="E244" s="60">
        <f>E245+E251+E255</f>
        <v>10356519.24</v>
      </c>
      <c r="F244" s="64">
        <f t="shared" si="8"/>
        <v>40.258578192419826</v>
      </c>
      <c r="G244" s="8"/>
    </row>
    <row r="245" spans="1:7" ht="64.5" x14ac:dyDescent="0.25">
      <c r="A245" s="44" t="s">
        <v>367</v>
      </c>
      <c r="B245" s="58" t="s">
        <v>1178</v>
      </c>
      <c r="C245" s="59" t="s">
        <v>366</v>
      </c>
      <c r="D245" s="60">
        <f>D246+D248</f>
        <v>600000</v>
      </c>
      <c r="E245" s="60">
        <f>E246</f>
        <v>0</v>
      </c>
      <c r="F245" s="64">
        <f t="shared" si="8"/>
        <v>0</v>
      </c>
      <c r="G245" s="8"/>
    </row>
    <row r="246" spans="1:7" ht="26.25" x14ac:dyDescent="0.25">
      <c r="A246" s="85" t="s">
        <v>20</v>
      </c>
      <c r="B246" s="58" t="s">
        <v>1178</v>
      </c>
      <c r="C246" s="62" t="s">
        <v>1257</v>
      </c>
      <c r="D246" s="63">
        <f>D247</f>
        <v>100000</v>
      </c>
      <c r="E246" s="63">
        <f>E247</f>
        <v>0</v>
      </c>
      <c r="F246" s="61">
        <f t="shared" si="8"/>
        <v>0</v>
      </c>
      <c r="G246" s="8"/>
    </row>
    <row r="247" spans="1:7" x14ac:dyDescent="0.25">
      <c r="A247" s="85" t="s">
        <v>22</v>
      </c>
      <c r="B247" s="58" t="s">
        <v>1178</v>
      </c>
      <c r="C247" s="62" t="s">
        <v>1258</v>
      </c>
      <c r="D247" s="63">
        <v>100000</v>
      </c>
      <c r="E247" s="11"/>
      <c r="F247" s="61">
        <f t="shared" si="8"/>
        <v>0</v>
      </c>
      <c r="G247" s="8"/>
    </row>
    <row r="248" spans="1:7" ht="55.5" customHeight="1" x14ac:dyDescent="0.25">
      <c r="A248" s="44" t="s">
        <v>367</v>
      </c>
      <c r="B248" s="58" t="s">
        <v>1178</v>
      </c>
      <c r="C248" s="59" t="s">
        <v>1259</v>
      </c>
      <c r="D248" s="60">
        <f>D249</f>
        <v>500000</v>
      </c>
      <c r="E248" s="60">
        <f>E249</f>
        <v>0</v>
      </c>
      <c r="F248" s="64">
        <f t="shared" si="8"/>
        <v>0</v>
      </c>
      <c r="G248" s="8"/>
    </row>
    <row r="249" spans="1:7" x14ac:dyDescent="0.25">
      <c r="A249" s="85" t="s">
        <v>71</v>
      </c>
      <c r="B249" s="58"/>
      <c r="C249" s="62" t="s">
        <v>1260</v>
      </c>
      <c r="D249" s="63">
        <f>D250</f>
        <v>500000</v>
      </c>
      <c r="E249" s="63">
        <f>E250</f>
        <v>0</v>
      </c>
      <c r="F249" s="61">
        <f t="shared" si="8"/>
        <v>0</v>
      </c>
      <c r="G249" s="8"/>
    </row>
    <row r="250" spans="1:7" ht="39" x14ac:dyDescent="0.25">
      <c r="A250" s="85" t="s">
        <v>1262</v>
      </c>
      <c r="B250" s="58"/>
      <c r="C250" s="62" t="s">
        <v>1261</v>
      </c>
      <c r="D250" s="63">
        <v>500000</v>
      </c>
      <c r="E250" s="11"/>
      <c r="F250" s="61">
        <f t="shared" si="8"/>
        <v>0</v>
      </c>
      <c r="G250" s="8"/>
    </row>
    <row r="251" spans="1:7" ht="64.5" x14ac:dyDescent="0.25">
      <c r="A251" s="44" t="s">
        <v>369</v>
      </c>
      <c r="B251" s="58" t="s">
        <v>1178</v>
      </c>
      <c r="C251" s="59" t="s">
        <v>368</v>
      </c>
      <c r="D251" s="60">
        <f>D252</f>
        <v>31600</v>
      </c>
      <c r="E251" s="60">
        <f>E252</f>
        <v>0</v>
      </c>
      <c r="F251" s="64">
        <f t="shared" si="8"/>
        <v>0</v>
      </c>
      <c r="G251" s="8"/>
    </row>
    <row r="252" spans="1:7" ht="26.25" x14ac:dyDescent="0.25">
      <c r="A252" s="45" t="s">
        <v>68</v>
      </c>
      <c r="B252" s="58" t="s">
        <v>1178</v>
      </c>
      <c r="C252" s="62" t="s">
        <v>370</v>
      </c>
      <c r="D252" s="63">
        <f>D253</f>
        <v>31600</v>
      </c>
      <c r="E252" s="63">
        <f>E253</f>
        <v>0</v>
      </c>
      <c r="F252" s="61">
        <f t="shared" si="8"/>
        <v>0</v>
      </c>
      <c r="G252" s="8"/>
    </row>
    <row r="253" spans="1:7" x14ac:dyDescent="0.25">
      <c r="A253" s="45" t="s">
        <v>69</v>
      </c>
      <c r="B253" s="58" t="s">
        <v>1178</v>
      </c>
      <c r="C253" s="62" t="s">
        <v>371</v>
      </c>
      <c r="D253" s="63">
        <f>D254</f>
        <v>31600</v>
      </c>
      <c r="E253" s="11"/>
      <c r="F253" s="61">
        <f t="shared" si="8"/>
        <v>0</v>
      </c>
      <c r="G253" s="8"/>
    </row>
    <row r="254" spans="1:7" ht="39" x14ac:dyDescent="0.25">
      <c r="A254" s="45" t="s">
        <v>70</v>
      </c>
      <c r="B254" s="58" t="s">
        <v>1178</v>
      </c>
      <c r="C254" s="62" t="s">
        <v>372</v>
      </c>
      <c r="D254" s="63">
        <v>31600</v>
      </c>
      <c r="E254" s="11"/>
      <c r="F254" s="61">
        <f t="shared" si="8"/>
        <v>0</v>
      </c>
      <c r="G254" s="8"/>
    </row>
    <row r="255" spans="1:7" x14ac:dyDescent="0.25">
      <c r="A255" s="44" t="s">
        <v>375</v>
      </c>
      <c r="B255" s="58" t="s">
        <v>1178</v>
      </c>
      <c r="C255" s="59" t="s">
        <v>373</v>
      </c>
      <c r="D255" s="60">
        <f t="shared" ref="D255:E257" si="13">D256</f>
        <v>25093400</v>
      </c>
      <c r="E255" s="60">
        <f t="shared" si="13"/>
        <v>10356519.24</v>
      </c>
      <c r="F255" s="64">
        <f t="shared" si="8"/>
        <v>41.271885196904364</v>
      </c>
      <c r="G255" s="8"/>
    </row>
    <row r="256" spans="1:7" x14ac:dyDescent="0.25">
      <c r="A256" s="45" t="s">
        <v>32</v>
      </c>
      <c r="B256" s="58" t="s">
        <v>1178</v>
      </c>
      <c r="C256" s="62" t="s">
        <v>374</v>
      </c>
      <c r="D256" s="63">
        <f t="shared" si="13"/>
        <v>25093400</v>
      </c>
      <c r="E256" s="63">
        <f t="shared" si="13"/>
        <v>10356519.24</v>
      </c>
      <c r="F256" s="61">
        <f t="shared" si="8"/>
        <v>41.271885196904364</v>
      </c>
      <c r="G256" s="8"/>
    </row>
    <row r="257" spans="1:7" x14ac:dyDescent="0.25">
      <c r="A257" s="45" t="s">
        <v>71</v>
      </c>
      <c r="B257" s="58" t="s">
        <v>1178</v>
      </c>
      <c r="C257" s="62" t="s">
        <v>376</v>
      </c>
      <c r="D257" s="63">
        <f t="shared" si="13"/>
        <v>25093400</v>
      </c>
      <c r="E257" s="63">
        <f t="shared" si="13"/>
        <v>10356519.24</v>
      </c>
      <c r="F257" s="61">
        <f t="shared" si="8"/>
        <v>41.271885196904364</v>
      </c>
      <c r="G257" s="8"/>
    </row>
    <row r="258" spans="1:7" x14ac:dyDescent="0.25">
      <c r="A258" s="45" t="s">
        <v>72</v>
      </c>
      <c r="B258" s="58" t="s">
        <v>1178</v>
      </c>
      <c r="C258" s="62" t="s">
        <v>377</v>
      </c>
      <c r="D258" s="63">
        <v>25093400</v>
      </c>
      <c r="E258" s="11">
        <v>10356519.24</v>
      </c>
      <c r="F258" s="61">
        <f t="shared" si="8"/>
        <v>41.271885196904364</v>
      </c>
      <c r="G258" s="8"/>
    </row>
    <row r="259" spans="1:7" x14ac:dyDescent="0.25">
      <c r="A259" s="44" t="s">
        <v>73</v>
      </c>
      <c r="B259" s="58" t="s">
        <v>1178</v>
      </c>
      <c r="C259" s="59" t="s">
        <v>378</v>
      </c>
      <c r="D259" s="60">
        <f>D260+D266+D275+D279</f>
        <v>239989822.25999999</v>
      </c>
      <c r="E259" s="60">
        <f>E260+E266+E275+E279</f>
        <v>109594245.55</v>
      </c>
      <c r="F259" s="64">
        <f t="shared" si="8"/>
        <v>45.666205557362289</v>
      </c>
      <c r="G259" s="8"/>
    </row>
    <row r="260" spans="1:7" ht="64.5" x14ac:dyDescent="0.25">
      <c r="A260" s="44" t="s">
        <v>380</v>
      </c>
      <c r="B260" s="58" t="s">
        <v>1178</v>
      </c>
      <c r="C260" s="59" t="s">
        <v>379</v>
      </c>
      <c r="D260" s="60">
        <f>D261+D265</f>
        <v>26644900</v>
      </c>
      <c r="E260" s="60">
        <f>E261+E265</f>
        <v>4792664.28</v>
      </c>
      <c r="F260" s="64">
        <f t="shared" si="8"/>
        <v>17.987173080026572</v>
      </c>
      <c r="G260" s="8"/>
    </row>
    <row r="261" spans="1:7" ht="26.25" x14ac:dyDescent="0.25">
      <c r="A261" s="45" t="s">
        <v>19</v>
      </c>
      <c r="B261" s="58" t="s">
        <v>1178</v>
      </c>
      <c r="C261" s="62" t="s">
        <v>381</v>
      </c>
      <c r="D261" s="63">
        <f>D262</f>
        <v>3198360</v>
      </c>
      <c r="E261" s="63">
        <f>E262</f>
        <v>1828364.28</v>
      </c>
      <c r="F261" s="61">
        <f t="shared" si="8"/>
        <v>57.165681161595316</v>
      </c>
      <c r="G261" s="8"/>
    </row>
    <row r="262" spans="1:7" ht="26.25" x14ac:dyDescent="0.25">
      <c r="A262" s="45" t="s">
        <v>20</v>
      </c>
      <c r="B262" s="58" t="s">
        <v>1178</v>
      </c>
      <c r="C262" s="62" t="s">
        <v>382</v>
      </c>
      <c r="D262" s="63">
        <f>D263</f>
        <v>3198360</v>
      </c>
      <c r="E262" s="63">
        <f>E263</f>
        <v>1828364.28</v>
      </c>
      <c r="F262" s="61">
        <f t="shared" si="8"/>
        <v>57.165681161595316</v>
      </c>
      <c r="G262" s="8"/>
    </row>
    <row r="263" spans="1:7" x14ac:dyDescent="0.25">
      <c r="A263" s="45" t="s">
        <v>22</v>
      </c>
      <c r="B263" s="58" t="s">
        <v>1178</v>
      </c>
      <c r="C263" s="62" t="s">
        <v>383</v>
      </c>
      <c r="D263" s="63">
        <v>3198360</v>
      </c>
      <c r="E263" s="63">
        <v>1828364.28</v>
      </c>
      <c r="F263" s="61">
        <f t="shared" si="8"/>
        <v>57.165681161595316</v>
      </c>
      <c r="G263" s="8"/>
    </row>
    <row r="264" spans="1:7" x14ac:dyDescent="0.25">
      <c r="A264" s="45" t="s">
        <v>32</v>
      </c>
      <c r="B264" s="58" t="s">
        <v>1178</v>
      </c>
      <c r="C264" s="62" t="s">
        <v>384</v>
      </c>
      <c r="D264" s="63">
        <f>D265</f>
        <v>23446540</v>
      </c>
      <c r="E264" s="63">
        <f>E265</f>
        <v>2964300</v>
      </c>
      <c r="F264" s="61">
        <f t="shared" si="8"/>
        <v>12.642803586371379</v>
      </c>
      <c r="G264" s="8"/>
    </row>
    <row r="265" spans="1:7" x14ac:dyDescent="0.25">
      <c r="A265" s="45" t="s">
        <v>8</v>
      </c>
      <c r="B265" s="58" t="s">
        <v>1178</v>
      </c>
      <c r="C265" s="62" t="s">
        <v>385</v>
      </c>
      <c r="D265" s="63">
        <v>23446540</v>
      </c>
      <c r="E265" s="11">
        <v>2964300</v>
      </c>
      <c r="F265" s="61">
        <f t="shared" si="8"/>
        <v>12.642803586371379</v>
      </c>
      <c r="G265" s="8"/>
    </row>
    <row r="266" spans="1:7" ht="39" x14ac:dyDescent="0.25">
      <c r="A266" s="44" t="s">
        <v>387</v>
      </c>
      <c r="B266" s="58" t="s">
        <v>1178</v>
      </c>
      <c r="C266" s="59" t="s">
        <v>386</v>
      </c>
      <c r="D266" s="60">
        <f>D267+D270+D273</f>
        <v>110524393.67999999</v>
      </c>
      <c r="E266" s="60">
        <f>E267+E270+E273</f>
        <v>56403624.009999998</v>
      </c>
      <c r="F266" s="64">
        <f t="shared" si="8"/>
        <v>51.032737780317319</v>
      </c>
      <c r="G266" s="8"/>
    </row>
    <row r="267" spans="1:7" ht="26.25" x14ac:dyDescent="0.25">
      <c r="A267" s="45" t="s">
        <v>19</v>
      </c>
      <c r="B267" s="58" t="s">
        <v>1178</v>
      </c>
      <c r="C267" s="62" t="s">
        <v>388</v>
      </c>
      <c r="D267" s="63">
        <f>D268</f>
        <v>69802701.439999998</v>
      </c>
      <c r="E267" s="63">
        <f>E268</f>
        <v>42784154.329999998</v>
      </c>
      <c r="F267" s="61">
        <f t="shared" si="8"/>
        <v>61.292977846675157</v>
      </c>
      <c r="G267" s="8"/>
    </row>
    <row r="268" spans="1:7" ht="26.25" x14ac:dyDescent="0.25">
      <c r="A268" s="45" t="s">
        <v>20</v>
      </c>
      <c r="B268" s="58" t="s">
        <v>1178</v>
      </c>
      <c r="C268" s="62" t="s">
        <v>389</v>
      </c>
      <c r="D268" s="63">
        <f>D269</f>
        <v>69802701.439999998</v>
      </c>
      <c r="E268" s="63">
        <f>E269</f>
        <v>42784154.329999998</v>
      </c>
      <c r="F268" s="61">
        <f t="shared" si="8"/>
        <v>61.292977846675157</v>
      </c>
      <c r="G268" s="8"/>
    </row>
    <row r="269" spans="1:7" x14ac:dyDescent="0.25">
      <c r="A269" s="45" t="s">
        <v>22</v>
      </c>
      <c r="B269" s="58" t="s">
        <v>1178</v>
      </c>
      <c r="C269" s="62" t="s">
        <v>390</v>
      </c>
      <c r="D269" s="63">
        <v>69802701.439999998</v>
      </c>
      <c r="E269" s="11">
        <v>42784154.329999998</v>
      </c>
      <c r="F269" s="61">
        <f t="shared" si="8"/>
        <v>61.292977846675157</v>
      </c>
      <c r="G269" s="8"/>
    </row>
    <row r="270" spans="1:7" ht="26.25" x14ac:dyDescent="0.25">
      <c r="A270" s="45" t="s">
        <v>68</v>
      </c>
      <c r="B270" s="58" t="s">
        <v>1178</v>
      </c>
      <c r="C270" s="62" t="s">
        <v>391</v>
      </c>
      <c r="D270" s="63">
        <f>D271</f>
        <v>17424871.600000001</v>
      </c>
      <c r="E270" s="63">
        <f>E271</f>
        <v>13619469.68</v>
      </c>
      <c r="F270" s="61">
        <f t="shared" si="8"/>
        <v>78.16109061027457</v>
      </c>
      <c r="G270" s="8"/>
    </row>
    <row r="271" spans="1:7" x14ac:dyDescent="0.25">
      <c r="A271" s="45" t="s">
        <v>69</v>
      </c>
      <c r="B271" s="58" t="s">
        <v>1178</v>
      </c>
      <c r="C271" s="62" t="s">
        <v>392</v>
      </c>
      <c r="D271" s="63">
        <f>D272</f>
        <v>17424871.600000001</v>
      </c>
      <c r="E271" s="63">
        <f>E272</f>
        <v>13619469.68</v>
      </c>
      <c r="F271" s="61">
        <f t="shared" si="8"/>
        <v>78.16109061027457</v>
      </c>
      <c r="G271" s="8"/>
    </row>
    <row r="272" spans="1:7" ht="39" x14ac:dyDescent="0.25">
      <c r="A272" s="45" t="s">
        <v>70</v>
      </c>
      <c r="B272" s="58" t="s">
        <v>1178</v>
      </c>
      <c r="C272" s="62" t="s">
        <v>393</v>
      </c>
      <c r="D272" s="63">
        <v>17424871.600000001</v>
      </c>
      <c r="E272" s="11">
        <v>13619469.68</v>
      </c>
      <c r="F272" s="61">
        <f t="shared" si="8"/>
        <v>78.16109061027457</v>
      </c>
      <c r="G272" s="8"/>
    </row>
    <row r="273" spans="1:7" x14ac:dyDescent="0.25">
      <c r="A273" s="45" t="s">
        <v>32</v>
      </c>
      <c r="B273" s="58" t="s">
        <v>1178</v>
      </c>
      <c r="C273" s="62" t="s">
        <v>394</v>
      </c>
      <c r="D273" s="63">
        <f>D274</f>
        <v>23296820.640000001</v>
      </c>
      <c r="E273" s="63">
        <f>E274</f>
        <v>0</v>
      </c>
      <c r="F273" s="61">
        <f t="shared" si="8"/>
        <v>0</v>
      </c>
      <c r="G273" s="8"/>
    </row>
    <row r="274" spans="1:7" x14ac:dyDescent="0.25">
      <c r="A274" s="45" t="s">
        <v>1264</v>
      </c>
      <c r="B274" s="58" t="s">
        <v>1178</v>
      </c>
      <c r="C274" s="62" t="s">
        <v>1263</v>
      </c>
      <c r="D274" s="63">
        <v>23296820.640000001</v>
      </c>
      <c r="E274" s="11"/>
      <c r="F274" s="61">
        <f t="shared" si="8"/>
        <v>0</v>
      </c>
      <c r="G274" s="8"/>
    </row>
    <row r="275" spans="1:7" ht="39" x14ac:dyDescent="0.25">
      <c r="A275" s="44" t="s">
        <v>396</v>
      </c>
      <c r="B275" s="58" t="s">
        <v>1178</v>
      </c>
      <c r="C275" s="59" t="s">
        <v>395</v>
      </c>
      <c r="D275" s="60">
        <f t="shared" ref="D275:E277" si="14">D276</f>
        <v>3252200</v>
      </c>
      <c r="E275" s="60">
        <f t="shared" si="14"/>
        <v>0</v>
      </c>
      <c r="F275" s="64">
        <f t="shared" si="8"/>
        <v>0</v>
      </c>
      <c r="G275" s="8"/>
    </row>
    <row r="276" spans="1:7" ht="26.25" x14ac:dyDescent="0.25">
      <c r="A276" s="45" t="s">
        <v>19</v>
      </c>
      <c r="B276" s="58" t="s">
        <v>1178</v>
      </c>
      <c r="C276" s="62" t="s">
        <v>397</v>
      </c>
      <c r="D276" s="63">
        <f t="shared" si="14"/>
        <v>3252200</v>
      </c>
      <c r="E276" s="63">
        <f t="shared" si="14"/>
        <v>0</v>
      </c>
      <c r="F276" s="61">
        <f t="shared" ref="F276:F339" si="15">E276/D276*100</f>
        <v>0</v>
      </c>
      <c r="G276" s="8"/>
    </row>
    <row r="277" spans="1:7" ht="26.25" x14ac:dyDescent="0.25">
      <c r="A277" s="45" t="s">
        <v>20</v>
      </c>
      <c r="B277" s="58" t="s">
        <v>1178</v>
      </c>
      <c r="C277" s="62" t="s">
        <v>398</v>
      </c>
      <c r="D277" s="63">
        <f t="shared" si="14"/>
        <v>3252200</v>
      </c>
      <c r="E277" s="63">
        <f t="shared" si="14"/>
        <v>0</v>
      </c>
      <c r="F277" s="61">
        <f t="shared" si="15"/>
        <v>0</v>
      </c>
      <c r="G277" s="8"/>
    </row>
    <row r="278" spans="1:7" x14ac:dyDescent="0.25">
      <c r="A278" s="45" t="s">
        <v>22</v>
      </c>
      <c r="B278" s="58" t="s">
        <v>1178</v>
      </c>
      <c r="C278" s="62" t="s">
        <v>399</v>
      </c>
      <c r="D278" s="63">
        <v>3252200</v>
      </c>
      <c r="E278" s="11"/>
      <c r="F278" s="61">
        <f t="shared" si="15"/>
        <v>0</v>
      </c>
      <c r="G278" s="8"/>
    </row>
    <row r="279" spans="1:7" ht="26.25" x14ac:dyDescent="0.25">
      <c r="A279" s="44" t="s">
        <v>401</v>
      </c>
      <c r="B279" s="58" t="s">
        <v>1178</v>
      </c>
      <c r="C279" s="59" t="s">
        <v>400</v>
      </c>
      <c r="D279" s="60">
        <f>D280+D284</f>
        <v>99568328.579999998</v>
      </c>
      <c r="E279" s="60">
        <f>E280+E284</f>
        <v>48397957.259999998</v>
      </c>
      <c r="F279" s="64">
        <f t="shared" si="15"/>
        <v>48.607783167831101</v>
      </c>
      <c r="G279" s="8"/>
    </row>
    <row r="280" spans="1:7" ht="26.25" x14ac:dyDescent="0.25">
      <c r="A280" s="45" t="s">
        <v>19</v>
      </c>
      <c r="B280" s="58" t="s">
        <v>1178</v>
      </c>
      <c r="C280" s="62" t="s">
        <v>402</v>
      </c>
      <c r="D280" s="63">
        <f>D281</f>
        <v>69910231.579999998</v>
      </c>
      <c r="E280" s="63">
        <f>E281</f>
        <v>48148925.259999998</v>
      </c>
      <c r="F280" s="61">
        <f t="shared" si="15"/>
        <v>68.872501451954136</v>
      </c>
      <c r="G280" s="8"/>
    </row>
    <row r="281" spans="1:7" ht="26.25" x14ac:dyDescent="0.25">
      <c r="A281" s="45" t="s">
        <v>20</v>
      </c>
      <c r="B281" s="58" t="s">
        <v>1178</v>
      </c>
      <c r="C281" s="62" t="s">
        <v>403</v>
      </c>
      <c r="D281" s="63">
        <f>D282+D283</f>
        <v>69910231.579999998</v>
      </c>
      <c r="E281" s="63">
        <f>E282+E283</f>
        <v>48148925.259999998</v>
      </c>
      <c r="F281" s="61">
        <f t="shared" si="15"/>
        <v>68.872501451954136</v>
      </c>
      <c r="G281" s="8"/>
    </row>
    <row r="282" spans="1:7" ht="26.25" x14ac:dyDescent="0.25">
      <c r="A282" s="45" t="s">
        <v>74</v>
      </c>
      <c r="B282" s="58" t="s">
        <v>1178</v>
      </c>
      <c r="C282" s="62" t="s">
        <v>404</v>
      </c>
      <c r="D282" s="63">
        <v>2002720</v>
      </c>
      <c r="E282" s="11">
        <v>2002720</v>
      </c>
      <c r="F282" s="61">
        <f t="shared" si="15"/>
        <v>100</v>
      </c>
      <c r="G282" s="8"/>
    </row>
    <row r="283" spans="1:7" x14ac:dyDescent="0.25">
      <c r="A283" s="45" t="s">
        <v>22</v>
      </c>
      <c r="B283" s="58" t="s">
        <v>1178</v>
      </c>
      <c r="C283" s="62" t="s">
        <v>405</v>
      </c>
      <c r="D283" s="63">
        <v>67907511.579999998</v>
      </c>
      <c r="E283" s="11">
        <v>46146205.259999998</v>
      </c>
      <c r="F283" s="61">
        <f t="shared" si="15"/>
        <v>67.954493083782637</v>
      </c>
      <c r="G283" s="8"/>
    </row>
    <row r="284" spans="1:7" ht="26.25" x14ac:dyDescent="0.25">
      <c r="A284" s="45" t="s">
        <v>68</v>
      </c>
      <c r="B284" s="58" t="s">
        <v>1178</v>
      </c>
      <c r="C284" s="62" t="s">
        <v>406</v>
      </c>
      <c r="D284" s="63">
        <f>D285</f>
        <v>29658097</v>
      </c>
      <c r="E284" s="63">
        <f>E285</f>
        <v>249032</v>
      </c>
      <c r="F284" s="61">
        <f t="shared" si="15"/>
        <v>0.83967626108984672</v>
      </c>
      <c r="G284" s="8"/>
    </row>
    <row r="285" spans="1:7" x14ac:dyDescent="0.25">
      <c r="A285" s="45" t="s">
        <v>69</v>
      </c>
      <c r="B285" s="58" t="s">
        <v>1178</v>
      </c>
      <c r="C285" s="62" t="s">
        <v>407</v>
      </c>
      <c r="D285" s="63">
        <f>D286</f>
        <v>29658097</v>
      </c>
      <c r="E285" s="63">
        <f>E286</f>
        <v>249032</v>
      </c>
      <c r="F285" s="61">
        <f t="shared" si="15"/>
        <v>0.83967626108984672</v>
      </c>
      <c r="G285" s="8"/>
    </row>
    <row r="286" spans="1:7" ht="39" x14ac:dyDescent="0.25">
      <c r="A286" s="45" t="s">
        <v>70</v>
      </c>
      <c r="B286" s="58" t="s">
        <v>1178</v>
      </c>
      <c r="C286" s="62" t="s">
        <v>408</v>
      </c>
      <c r="D286" s="63">
        <v>29658097</v>
      </c>
      <c r="E286" s="11">
        <v>249032</v>
      </c>
      <c r="F286" s="61">
        <f t="shared" si="15"/>
        <v>0.83967626108984672</v>
      </c>
      <c r="G286" s="8"/>
    </row>
    <row r="287" spans="1:7" x14ac:dyDescent="0.25">
      <c r="A287" s="44" t="s">
        <v>75</v>
      </c>
      <c r="B287" s="58" t="s">
        <v>1178</v>
      </c>
      <c r="C287" s="59" t="s">
        <v>409</v>
      </c>
      <c r="D287" s="60">
        <f>D288+D295+D302+D306</f>
        <v>6826090</v>
      </c>
      <c r="E287" s="60">
        <f>E288+E295+E302+E306</f>
        <v>407126.67</v>
      </c>
      <c r="F287" s="64">
        <f t="shared" si="15"/>
        <v>5.9642733980946634</v>
      </c>
      <c r="G287" s="8"/>
    </row>
    <row r="288" spans="1:7" ht="51.75" x14ac:dyDescent="0.25">
      <c r="A288" s="44" t="s">
        <v>411</v>
      </c>
      <c r="B288" s="58" t="s">
        <v>1178</v>
      </c>
      <c r="C288" s="59" t="s">
        <v>410</v>
      </c>
      <c r="D288" s="60">
        <f>D289+D292</f>
        <v>2000000</v>
      </c>
      <c r="E288" s="60">
        <f>E289+E292</f>
        <v>391420</v>
      </c>
      <c r="F288" s="64">
        <f t="shared" si="15"/>
        <v>19.570999999999998</v>
      </c>
      <c r="G288" s="8"/>
    </row>
    <row r="289" spans="1:7" ht="26.25" x14ac:dyDescent="0.25">
      <c r="A289" s="45" t="s">
        <v>19</v>
      </c>
      <c r="B289" s="58" t="s">
        <v>1178</v>
      </c>
      <c r="C289" s="62" t="s">
        <v>412</v>
      </c>
      <c r="D289" s="63">
        <f>D290</f>
        <v>750000</v>
      </c>
      <c r="E289" s="63">
        <f>E290</f>
        <v>391420</v>
      </c>
      <c r="F289" s="61">
        <f t="shared" si="15"/>
        <v>52.18933333333333</v>
      </c>
      <c r="G289" s="8"/>
    </row>
    <row r="290" spans="1:7" ht="26.25" x14ac:dyDescent="0.25">
      <c r="A290" s="45" t="s">
        <v>20</v>
      </c>
      <c r="B290" s="58" t="s">
        <v>1178</v>
      </c>
      <c r="C290" s="62" t="s">
        <v>413</v>
      </c>
      <c r="D290" s="63">
        <f>D291</f>
        <v>750000</v>
      </c>
      <c r="E290" s="63">
        <f>E291</f>
        <v>391420</v>
      </c>
      <c r="F290" s="61">
        <f t="shared" si="15"/>
        <v>52.18933333333333</v>
      </c>
      <c r="G290" s="8"/>
    </row>
    <row r="291" spans="1:7" x14ac:dyDescent="0.25">
      <c r="A291" s="45" t="s">
        <v>22</v>
      </c>
      <c r="B291" s="58" t="s">
        <v>1178</v>
      </c>
      <c r="C291" s="62" t="s">
        <v>414</v>
      </c>
      <c r="D291" s="63">
        <v>750000</v>
      </c>
      <c r="E291" s="11">
        <v>391420</v>
      </c>
      <c r="F291" s="61">
        <f t="shared" si="15"/>
        <v>52.18933333333333</v>
      </c>
      <c r="G291" s="8"/>
    </row>
    <row r="292" spans="1:7" x14ac:dyDescent="0.25">
      <c r="A292" s="45" t="s">
        <v>23</v>
      </c>
      <c r="B292" s="58" t="s">
        <v>1178</v>
      </c>
      <c r="C292" s="62" t="s">
        <v>415</v>
      </c>
      <c r="D292" s="63">
        <f>D293</f>
        <v>1250000</v>
      </c>
      <c r="E292" s="63">
        <f>E293</f>
        <v>0</v>
      </c>
      <c r="F292" s="61">
        <f t="shared" si="15"/>
        <v>0</v>
      </c>
      <c r="G292" s="8"/>
    </row>
    <row r="293" spans="1:7" ht="39" x14ac:dyDescent="0.25">
      <c r="A293" s="45" t="s">
        <v>76</v>
      </c>
      <c r="B293" s="58" t="s">
        <v>1178</v>
      </c>
      <c r="C293" s="62" t="s">
        <v>416</v>
      </c>
      <c r="D293" s="63">
        <f>D294</f>
        <v>1250000</v>
      </c>
      <c r="E293" s="63">
        <f>E294</f>
        <v>0</v>
      </c>
      <c r="F293" s="61">
        <f t="shared" si="15"/>
        <v>0</v>
      </c>
      <c r="G293" s="8"/>
    </row>
    <row r="294" spans="1:7" ht="51.75" x14ac:dyDescent="0.25">
      <c r="A294" s="45" t="s">
        <v>77</v>
      </c>
      <c r="B294" s="58" t="s">
        <v>1178</v>
      </c>
      <c r="C294" s="62" t="s">
        <v>417</v>
      </c>
      <c r="D294" s="63">
        <v>1250000</v>
      </c>
      <c r="E294" s="11"/>
      <c r="F294" s="61">
        <f t="shared" si="15"/>
        <v>0</v>
      </c>
      <c r="G294" s="8"/>
    </row>
    <row r="295" spans="1:7" x14ac:dyDescent="0.25">
      <c r="A295" s="44" t="s">
        <v>419</v>
      </c>
      <c r="B295" s="58" t="s">
        <v>1178</v>
      </c>
      <c r="C295" s="59" t="s">
        <v>418</v>
      </c>
      <c r="D295" s="60">
        <f>D296+D299</f>
        <v>3116200</v>
      </c>
      <c r="E295" s="60">
        <f>E296+E299</f>
        <v>0</v>
      </c>
      <c r="F295" s="64">
        <f t="shared" si="15"/>
        <v>0</v>
      </c>
      <c r="G295" s="8"/>
    </row>
    <row r="296" spans="1:7" ht="26.25" x14ac:dyDescent="0.25">
      <c r="A296" s="45" t="s">
        <v>19</v>
      </c>
      <c r="B296" s="58" t="s">
        <v>1178</v>
      </c>
      <c r="C296" s="62" t="s">
        <v>420</v>
      </c>
      <c r="D296" s="63">
        <f>D297</f>
        <v>550000</v>
      </c>
      <c r="E296" s="63">
        <f>E297</f>
        <v>0</v>
      </c>
      <c r="F296" s="61">
        <f t="shared" si="15"/>
        <v>0</v>
      </c>
      <c r="G296" s="8"/>
    </row>
    <row r="297" spans="1:7" ht="26.25" x14ac:dyDescent="0.25">
      <c r="A297" s="45" t="s">
        <v>20</v>
      </c>
      <c r="B297" s="58" t="s">
        <v>1178</v>
      </c>
      <c r="C297" s="62" t="s">
        <v>421</v>
      </c>
      <c r="D297" s="63">
        <f>D298</f>
        <v>550000</v>
      </c>
      <c r="E297" s="63">
        <f>E298</f>
        <v>0</v>
      </c>
      <c r="F297" s="61">
        <f t="shared" si="15"/>
        <v>0</v>
      </c>
      <c r="G297" s="8"/>
    </row>
    <row r="298" spans="1:7" x14ac:dyDescent="0.25">
      <c r="A298" s="45" t="s">
        <v>22</v>
      </c>
      <c r="B298" s="58" t="s">
        <v>1178</v>
      </c>
      <c r="C298" s="62" t="s">
        <v>422</v>
      </c>
      <c r="D298" s="63">
        <v>550000</v>
      </c>
      <c r="E298" s="11"/>
      <c r="F298" s="61">
        <f t="shared" si="15"/>
        <v>0</v>
      </c>
      <c r="G298" s="8"/>
    </row>
    <row r="299" spans="1:7" x14ac:dyDescent="0.25">
      <c r="A299" s="45" t="s">
        <v>23</v>
      </c>
      <c r="B299" s="58" t="s">
        <v>1178</v>
      </c>
      <c r="C299" s="62" t="s">
        <v>423</v>
      </c>
      <c r="D299" s="63">
        <f>D300</f>
        <v>2566200</v>
      </c>
      <c r="E299" s="63">
        <f>E300</f>
        <v>0</v>
      </c>
      <c r="F299" s="61">
        <f t="shared" si="15"/>
        <v>0</v>
      </c>
      <c r="G299" s="8"/>
    </row>
    <row r="300" spans="1:7" ht="39" x14ac:dyDescent="0.25">
      <c r="A300" s="45" t="s">
        <v>76</v>
      </c>
      <c r="B300" s="58" t="s">
        <v>1178</v>
      </c>
      <c r="C300" s="62" t="s">
        <v>424</v>
      </c>
      <c r="D300" s="63">
        <f>D301</f>
        <v>2566200</v>
      </c>
      <c r="E300" s="63">
        <f>E301</f>
        <v>0</v>
      </c>
      <c r="F300" s="61">
        <f t="shared" si="15"/>
        <v>0</v>
      </c>
      <c r="G300" s="8"/>
    </row>
    <row r="301" spans="1:7" ht="51.75" x14ac:dyDescent="0.25">
      <c r="A301" s="45" t="s">
        <v>77</v>
      </c>
      <c r="B301" s="58" t="s">
        <v>1178</v>
      </c>
      <c r="C301" s="62" t="s">
        <v>425</v>
      </c>
      <c r="D301" s="63">
        <v>2566200</v>
      </c>
      <c r="E301" s="11"/>
      <c r="F301" s="61">
        <f t="shared" si="15"/>
        <v>0</v>
      </c>
      <c r="G301" s="8"/>
    </row>
    <row r="302" spans="1:7" ht="26.25" x14ac:dyDescent="0.25">
      <c r="A302" s="44" t="s">
        <v>426</v>
      </c>
      <c r="B302" s="58" t="s">
        <v>1178</v>
      </c>
      <c r="C302" s="59" t="s">
        <v>427</v>
      </c>
      <c r="D302" s="60">
        <f t="shared" ref="D302:E304" si="16">D303</f>
        <v>300000</v>
      </c>
      <c r="E302" s="60">
        <f t="shared" si="16"/>
        <v>0</v>
      </c>
      <c r="F302" s="64">
        <f t="shared" si="15"/>
        <v>0</v>
      </c>
      <c r="G302" s="8"/>
    </row>
    <row r="303" spans="1:7" ht="26.25" x14ac:dyDescent="0.25">
      <c r="A303" s="45" t="s">
        <v>19</v>
      </c>
      <c r="B303" s="58" t="s">
        <v>1178</v>
      </c>
      <c r="C303" s="62" t="s">
        <v>428</v>
      </c>
      <c r="D303" s="63">
        <f t="shared" si="16"/>
        <v>300000</v>
      </c>
      <c r="E303" s="63">
        <f t="shared" si="16"/>
        <v>0</v>
      </c>
      <c r="F303" s="61">
        <f t="shared" si="15"/>
        <v>0</v>
      </c>
      <c r="G303" s="8"/>
    </row>
    <row r="304" spans="1:7" ht="26.25" x14ac:dyDescent="0.25">
      <c r="A304" s="45" t="s">
        <v>20</v>
      </c>
      <c r="B304" s="58" t="s">
        <v>1178</v>
      </c>
      <c r="C304" s="62" t="s">
        <v>429</v>
      </c>
      <c r="D304" s="63">
        <f t="shared" si="16"/>
        <v>300000</v>
      </c>
      <c r="E304" s="63">
        <f t="shared" si="16"/>
        <v>0</v>
      </c>
      <c r="F304" s="61">
        <f t="shared" si="15"/>
        <v>0</v>
      </c>
      <c r="G304" s="8"/>
    </row>
    <row r="305" spans="1:7" x14ac:dyDescent="0.25">
      <c r="A305" s="45" t="s">
        <v>22</v>
      </c>
      <c r="B305" s="58" t="s">
        <v>1178</v>
      </c>
      <c r="C305" s="62" t="s">
        <v>430</v>
      </c>
      <c r="D305" s="63">
        <v>300000</v>
      </c>
      <c r="E305" s="11">
        <v>0</v>
      </c>
      <c r="F305" s="61">
        <f t="shared" si="15"/>
        <v>0</v>
      </c>
      <c r="G305" s="8"/>
    </row>
    <row r="306" spans="1:7" ht="26.25" x14ac:dyDescent="0.25">
      <c r="A306" s="44" t="s">
        <v>432</v>
      </c>
      <c r="B306" s="58" t="s">
        <v>1178</v>
      </c>
      <c r="C306" s="59" t="s">
        <v>431</v>
      </c>
      <c r="D306" s="60">
        <f t="shared" ref="D306:E308" si="17">D307</f>
        <v>1409890</v>
      </c>
      <c r="E306" s="60">
        <f t="shared" si="17"/>
        <v>15706.67</v>
      </c>
      <c r="F306" s="64">
        <f t="shared" si="15"/>
        <v>1.1140351374929958</v>
      </c>
      <c r="G306" s="8"/>
    </row>
    <row r="307" spans="1:7" ht="26.25" x14ac:dyDescent="0.25">
      <c r="A307" s="45" t="s">
        <v>19</v>
      </c>
      <c r="B307" s="58" t="s">
        <v>1178</v>
      </c>
      <c r="C307" s="62" t="s">
        <v>433</v>
      </c>
      <c r="D307" s="63">
        <f t="shared" si="17"/>
        <v>1409890</v>
      </c>
      <c r="E307" s="63">
        <f t="shared" si="17"/>
        <v>15706.67</v>
      </c>
      <c r="F307" s="61">
        <f t="shared" si="15"/>
        <v>1.1140351374929958</v>
      </c>
      <c r="G307" s="8"/>
    </row>
    <row r="308" spans="1:7" ht="26.25" x14ac:dyDescent="0.25">
      <c r="A308" s="45" t="s">
        <v>20</v>
      </c>
      <c r="B308" s="58" t="s">
        <v>1178</v>
      </c>
      <c r="C308" s="62" t="s">
        <v>434</v>
      </c>
      <c r="D308" s="63">
        <f t="shared" si="17"/>
        <v>1409890</v>
      </c>
      <c r="E308" s="63">
        <f t="shared" si="17"/>
        <v>15706.67</v>
      </c>
      <c r="F308" s="61">
        <f t="shared" si="15"/>
        <v>1.1140351374929958</v>
      </c>
      <c r="G308" s="8"/>
    </row>
    <row r="309" spans="1:7" x14ac:dyDescent="0.25">
      <c r="A309" s="45" t="s">
        <v>22</v>
      </c>
      <c r="B309" s="65" t="s">
        <v>1178</v>
      </c>
      <c r="C309" s="62" t="s">
        <v>435</v>
      </c>
      <c r="D309" s="63">
        <v>1409890</v>
      </c>
      <c r="E309" s="11">
        <v>15706.67</v>
      </c>
      <c r="F309" s="61">
        <f t="shared" si="15"/>
        <v>1.1140351374929958</v>
      </c>
      <c r="G309" s="8"/>
    </row>
    <row r="310" spans="1:7" x14ac:dyDescent="0.25">
      <c r="A310" s="44" t="s">
        <v>78</v>
      </c>
      <c r="B310" s="58" t="s">
        <v>1178</v>
      </c>
      <c r="C310" s="59" t="s">
        <v>436</v>
      </c>
      <c r="D310" s="60">
        <f>D311+D324+D413</f>
        <v>489366757.00999993</v>
      </c>
      <c r="E310" s="60">
        <f>E311+E324+E413</f>
        <v>241348715.29000002</v>
      </c>
      <c r="F310" s="64">
        <f t="shared" si="15"/>
        <v>49.318575860082007</v>
      </c>
      <c r="G310" s="8"/>
    </row>
    <row r="311" spans="1:7" x14ac:dyDescent="0.25">
      <c r="A311" s="44" t="s">
        <v>79</v>
      </c>
      <c r="B311" s="58" t="s">
        <v>1178</v>
      </c>
      <c r="C311" s="59" t="s">
        <v>437</v>
      </c>
      <c r="D311" s="60">
        <f>D312+D316+D320</f>
        <v>5305700</v>
      </c>
      <c r="E311" s="60">
        <f>E312+E316+E320</f>
        <v>3321577.3400000003</v>
      </c>
      <c r="F311" s="64">
        <f t="shared" si="15"/>
        <v>62.603941798443188</v>
      </c>
      <c r="G311" s="8"/>
    </row>
    <row r="312" spans="1:7" ht="51.75" x14ac:dyDescent="0.25">
      <c r="A312" s="44" t="s">
        <v>439</v>
      </c>
      <c r="B312" s="58" t="s">
        <v>1178</v>
      </c>
      <c r="C312" s="59" t="s">
        <v>438</v>
      </c>
      <c r="D312" s="60">
        <f t="shared" ref="D312:E314" si="18">D313</f>
        <v>366000</v>
      </c>
      <c r="E312" s="60">
        <f t="shared" si="18"/>
        <v>133710.68</v>
      </c>
      <c r="F312" s="64">
        <f t="shared" si="15"/>
        <v>36.532972677595623</v>
      </c>
      <c r="G312" s="8"/>
    </row>
    <row r="313" spans="1:7" ht="26.25" x14ac:dyDescent="0.25">
      <c r="A313" s="45" t="s">
        <v>19</v>
      </c>
      <c r="B313" s="58" t="s">
        <v>1178</v>
      </c>
      <c r="C313" s="62" t="s">
        <v>440</v>
      </c>
      <c r="D313" s="63">
        <f t="shared" si="18"/>
        <v>366000</v>
      </c>
      <c r="E313" s="63">
        <f t="shared" si="18"/>
        <v>133710.68</v>
      </c>
      <c r="F313" s="61">
        <f t="shared" si="15"/>
        <v>36.532972677595623</v>
      </c>
      <c r="G313" s="8"/>
    </row>
    <row r="314" spans="1:7" ht="26.25" x14ac:dyDescent="0.25">
      <c r="A314" s="45" t="s">
        <v>20</v>
      </c>
      <c r="B314" s="58" t="s">
        <v>1178</v>
      </c>
      <c r="C314" s="62" t="s">
        <v>441</v>
      </c>
      <c r="D314" s="63">
        <f t="shared" si="18"/>
        <v>366000</v>
      </c>
      <c r="E314" s="63">
        <f t="shared" si="18"/>
        <v>133710.68</v>
      </c>
      <c r="F314" s="61">
        <f t="shared" si="15"/>
        <v>36.532972677595623</v>
      </c>
      <c r="G314" s="8"/>
    </row>
    <row r="315" spans="1:7" x14ac:dyDescent="0.25">
      <c r="A315" s="45" t="s">
        <v>22</v>
      </c>
      <c r="B315" s="58" t="s">
        <v>1178</v>
      </c>
      <c r="C315" s="62" t="s">
        <v>442</v>
      </c>
      <c r="D315" s="63">
        <v>366000</v>
      </c>
      <c r="E315" s="11">
        <v>133710.68</v>
      </c>
      <c r="F315" s="61">
        <f t="shared" si="15"/>
        <v>36.532972677595623</v>
      </c>
      <c r="G315" s="8"/>
    </row>
    <row r="316" spans="1:7" ht="64.5" x14ac:dyDescent="0.25">
      <c r="A316" s="44" t="s">
        <v>443</v>
      </c>
      <c r="B316" s="58" t="s">
        <v>1178</v>
      </c>
      <c r="C316" s="59" t="s">
        <v>444</v>
      </c>
      <c r="D316" s="60">
        <f t="shared" ref="D316:E318" si="19">D317</f>
        <v>4781800</v>
      </c>
      <c r="E316" s="60">
        <f t="shared" si="19"/>
        <v>3187866.66</v>
      </c>
      <c r="F316" s="64">
        <f t="shared" si="15"/>
        <v>66.666666527249149</v>
      </c>
      <c r="G316" s="8"/>
    </row>
    <row r="317" spans="1:7" ht="26.25" x14ac:dyDescent="0.25">
      <c r="A317" s="45" t="s">
        <v>68</v>
      </c>
      <c r="B317" s="58" t="s">
        <v>1178</v>
      </c>
      <c r="C317" s="62" t="s">
        <v>445</v>
      </c>
      <c r="D317" s="63">
        <f t="shared" si="19"/>
        <v>4781800</v>
      </c>
      <c r="E317" s="63">
        <f t="shared" si="19"/>
        <v>3187866.66</v>
      </c>
      <c r="F317" s="61">
        <f t="shared" si="15"/>
        <v>66.666666527249149</v>
      </c>
      <c r="G317" s="8"/>
    </row>
    <row r="318" spans="1:7" x14ac:dyDescent="0.25">
      <c r="A318" s="45" t="s">
        <v>69</v>
      </c>
      <c r="B318" s="58" t="s">
        <v>1178</v>
      </c>
      <c r="C318" s="62" t="s">
        <v>446</v>
      </c>
      <c r="D318" s="63">
        <f t="shared" si="19"/>
        <v>4781800</v>
      </c>
      <c r="E318" s="63">
        <f t="shared" si="19"/>
        <v>3187866.66</v>
      </c>
      <c r="F318" s="61">
        <f t="shared" si="15"/>
        <v>66.666666527249149</v>
      </c>
      <c r="G318" s="8"/>
    </row>
    <row r="319" spans="1:7" ht="39" x14ac:dyDescent="0.25">
      <c r="A319" s="45" t="s">
        <v>80</v>
      </c>
      <c r="B319" s="58" t="s">
        <v>1178</v>
      </c>
      <c r="C319" s="62" t="s">
        <v>447</v>
      </c>
      <c r="D319" s="63">
        <v>4781800</v>
      </c>
      <c r="E319" s="11">
        <v>3187866.66</v>
      </c>
      <c r="F319" s="61">
        <f t="shared" si="15"/>
        <v>66.666666527249149</v>
      </c>
      <c r="G319" s="8"/>
    </row>
    <row r="320" spans="1:7" ht="26.25" x14ac:dyDescent="0.25">
      <c r="A320" s="44" t="s">
        <v>449</v>
      </c>
      <c r="B320" s="58" t="s">
        <v>1178</v>
      </c>
      <c r="C320" s="59" t="s">
        <v>448</v>
      </c>
      <c r="D320" s="60">
        <f t="shared" ref="D320:E322" si="20">D321</f>
        <v>157900</v>
      </c>
      <c r="E320" s="60">
        <f t="shared" si="20"/>
        <v>0</v>
      </c>
      <c r="F320" s="64">
        <f t="shared" si="15"/>
        <v>0</v>
      </c>
      <c r="G320" s="8"/>
    </row>
    <row r="321" spans="1:7" ht="26.25" x14ac:dyDescent="0.25">
      <c r="A321" s="45" t="s">
        <v>68</v>
      </c>
      <c r="B321" s="58" t="s">
        <v>1178</v>
      </c>
      <c r="C321" s="62" t="s">
        <v>450</v>
      </c>
      <c r="D321" s="63">
        <f t="shared" si="20"/>
        <v>157900</v>
      </c>
      <c r="E321" s="63">
        <f t="shared" si="20"/>
        <v>0</v>
      </c>
      <c r="F321" s="61">
        <f t="shared" si="15"/>
        <v>0</v>
      </c>
      <c r="G321" s="8"/>
    </row>
    <row r="322" spans="1:7" x14ac:dyDescent="0.25">
      <c r="A322" s="45" t="s">
        <v>69</v>
      </c>
      <c r="B322" s="58" t="s">
        <v>1178</v>
      </c>
      <c r="C322" s="62" t="s">
        <v>451</v>
      </c>
      <c r="D322" s="63">
        <f t="shared" si="20"/>
        <v>157900</v>
      </c>
      <c r="E322" s="63">
        <f t="shared" si="20"/>
        <v>0</v>
      </c>
      <c r="F322" s="61">
        <f t="shared" si="15"/>
        <v>0</v>
      </c>
      <c r="G322" s="8"/>
    </row>
    <row r="323" spans="1:7" ht="39" x14ac:dyDescent="0.25">
      <c r="A323" s="45" t="s">
        <v>70</v>
      </c>
      <c r="B323" s="58" t="s">
        <v>1178</v>
      </c>
      <c r="C323" s="62" t="s">
        <v>452</v>
      </c>
      <c r="D323" s="63">
        <v>157900</v>
      </c>
      <c r="E323" s="11">
        <v>0</v>
      </c>
      <c r="F323" s="61">
        <f t="shared" si="15"/>
        <v>0</v>
      </c>
      <c r="G323" s="8"/>
    </row>
    <row r="324" spans="1:7" x14ac:dyDescent="0.25">
      <c r="A324" s="44" t="s">
        <v>81</v>
      </c>
      <c r="B324" s="58" t="s">
        <v>1178</v>
      </c>
      <c r="C324" s="59" t="s">
        <v>453</v>
      </c>
      <c r="D324" s="60">
        <f>D325+D328+D332+D344+D351+D355+D360+D372+D376+D380+D395+D402+D409+D399+D390</f>
        <v>427290557.00999993</v>
      </c>
      <c r="E324" s="60">
        <f>E325+E328+E332+E344+E351+E355+E360+E372+E376+E380+E395+E402+E409+E399+E390</f>
        <v>209973745.32000002</v>
      </c>
      <c r="F324" s="64">
        <f t="shared" si="15"/>
        <v>49.140740855428263</v>
      </c>
      <c r="G324" s="8"/>
    </row>
    <row r="325" spans="1:7" ht="64.5" x14ac:dyDescent="0.25">
      <c r="A325" s="44" t="s">
        <v>455</v>
      </c>
      <c r="B325" s="58" t="s">
        <v>1178</v>
      </c>
      <c r="C325" s="59" t="s">
        <v>454</v>
      </c>
      <c r="D325" s="60">
        <f>D326</f>
        <v>20845241</v>
      </c>
      <c r="E325" s="60">
        <f>E326</f>
        <v>8224109.7300000004</v>
      </c>
      <c r="F325" s="64">
        <f t="shared" si="15"/>
        <v>39.453176530796647</v>
      </c>
      <c r="G325" s="8"/>
    </row>
    <row r="326" spans="1:7" x14ac:dyDescent="0.25">
      <c r="A326" s="45" t="s">
        <v>32</v>
      </c>
      <c r="B326" s="58" t="s">
        <v>1178</v>
      </c>
      <c r="C326" s="62" t="s">
        <v>456</v>
      </c>
      <c r="D326" s="63">
        <f>D327</f>
        <v>20845241</v>
      </c>
      <c r="E326" s="63">
        <f>E327</f>
        <v>8224109.7300000004</v>
      </c>
      <c r="F326" s="61">
        <f t="shared" si="15"/>
        <v>39.453176530796647</v>
      </c>
      <c r="G326" s="8"/>
    </row>
    <row r="327" spans="1:7" x14ac:dyDescent="0.25">
      <c r="A327" s="45" t="s">
        <v>8</v>
      </c>
      <c r="B327" s="58" t="s">
        <v>1178</v>
      </c>
      <c r="C327" s="62" t="s">
        <v>457</v>
      </c>
      <c r="D327" s="63">
        <v>20845241</v>
      </c>
      <c r="E327" s="11">
        <v>8224109.7300000004</v>
      </c>
      <c r="F327" s="61">
        <f t="shared" si="15"/>
        <v>39.453176530796647</v>
      </c>
      <c r="G327" s="8"/>
    </row>
    <row r="328" spans="1:7" ht="26.25" x14ac:dyDescent="0.25">
      <c r="A328" s="44" t="s">
        <v>459</v>
      </c>
      <c r="B328" s="58" t="s">
        <v>1178</v>
      </c>
      <c r="C328" s="59" t="s">
        <v>458</v>
      </c>
      <c r="D328" s="60">
        <f t="shared" ref="D328:E330" si="21">D329</f>
        <v>1251620</v>
      </c>
      <c r="E328" s="60">
        <f t="shared" si="21"/>
        <v>0</v>
      </c>
      <c r="F328" s="64">
        <f t="shared" si="15"/>
        <v>0</v>
      </c>
      <c r="G328" s="8"/>
    </row>
    <row r="329" spans="1:7" ht="26.25" x14ac:dyDescent="0.25">
      <c r="A329" s="45" t="s">
        <v>68</v>
      </c>
      <c r="B329" s="58" t="s">
        <v>1178</v>
      </c>
      <c r="C329" s="62" t="s">
        <v>460</v>
      </c>
      <c r="D329" s="63">
        <f t="shared" si="21"/>
        <v>1251620</v>
      </c>
      <c r="E329" s="63">
        <f t="shared" si="21"/>
        <v>0</v>
      </c>
      <c r="F329" s="61">
        <f t="shared" si="15"/>
        <v>0</v>
      </c>
      <c r="G329" s="8"/>
    </row>
    <row r="330" spans="1:7" x14ac:dyDescent="0.25">
      <c r="A330" s="45" t="s">
        <v>69</v>
      </c>
      <c r="B330" s="58" t="s">
        <v>1178</v>
      </c>
      <c r="C330" s="62" t="s">
        <v>461</v>
      </c>
      <c r="D330" s="63">
        <f t="shared" si="21"/>
        <v>1251620</v>
      </c>
      <c r="E330" s="63">
        <f t="shared" si="21"/>
        <v>0</v>
      </c>
      <c r="F330" s="61">
        <f t="shared" si="15"/>
        <v>0</v>
      </c>
      <c r="G330" s="8"/>
    </row>
    <row r="331" spans="1:7" ht="39" x14ac:dyDescent="0.25">
      <c r="A331" s="45" t="s">
        <v>70</v>
      </c>
      <c r="B331" s="58" t="s">
        <v>1178</v>
      </c>
      <c r="C331" s="62" t="s">
        <v>462</v>
      </c>
      <c r="D331" s="63">
        <v>1251620</v>
      </c>
      <c r="E331" s="11"/>
      <c r="F331" s="61">
        <f t="shared" si="15"/>
        <v>0</v>
      </c>
      <c r="G331" s="8"/>
    </row>
    <row r="332" spans="1:7" ht="64.5" x14ac:dyDescent="0.25">
      <c r="A332" s="44" t="s">
        <v>464</v>
      </c>
      <c r="B332" s="58" t="s">
        <v>1178</v>
      </c>
      <c r="C332" s="59" t="s">
        <v>463</v>
      </c>
      <c r="D332" s="60">
        <f>D333+D336+D339+D341</f>
        <v>36362500</v>
      </c>
      <c r="E332" s="60">
        <f>E333+E336+E339+E341</f>
        <v>1985630.02</v>
      </c>
      <c r="F332" s="64">
        <f t="shared" si="15"/>
        <v>5.460653200412513</v>
      </c>
      <c r="G332" s="8"/>
    </row>
    <row r="333" spans="1:7" ht="26.25" x14ac:dyDescent="0.25">
      <c r="A333" s="45" t="s">
        <v>19</v>
      </c>
      <c r="B333" s="58" t="s">
        <v>1178</v>
      </c>
      <c r="C333" s="62" t="s">
        <v>465</v>
      </c>
      <c r="D333" s="63">
        <f>D334</f>
        <v>100000</v>
      </c>
      <c r="E333" s="63">
        <f>E334</f>
        <v>100000</v>
      </c>
      <c r="F333" s="61">
        <f t="shared" si="15"/>
        <v>100</v>
      </c>
      <c r="G333" s="8"/>
    </row>
    <row r="334" spans="1:7" ht="26.25" x14ac:dyDescent="0.25">
      <c r="A334" s="45" t="s">
        <v>20</v>
      </c>
      <c r="B334" s="58" t="s">
        <v>1178</v>
      </c>
      <c r="C334" s="62" t="s">
        <v>466</v>
      </c>
      <c r="D334" s="63">
        <f>D335</f>
        <v>100000</v>
      </c>
      <c r="E334" s="63">
        <f>E335</f>
        <v>100000</v>
      </c>
      <c r="F334" s="61">
        <f t="shared" si="15"/>
        <v>100</v>
      </c>
      <c r="G334" s="8"/>
    </row>
    <row r="335" spans="1:7" x14ac:dyDescent="0.25">
      <c r="A335" s="45" t="s">
        <v>22</v>
      </c>
      <c r="B335" s="58" t="s">
        <v>1178</v>
      </c>
      <c r="C335" s="62" t="s">
        <v>467</v>
      </c>
      <c r="D335" s="63">
        <v>100000</v>
      </c>
      <c r="E335" s="11">
        <v>100000</v>
      </c>
      <c r="F335" s="61">
        <f t="shared" si="15"/>
        <v>100</v>
      </c>
      <c r="G335" s="8"/>
    </row>
    <row r="336" spans="1:7" ht="26.25" x14ac:dyDescent="0.25">
      <c r="A336" s="45" t="s">
        <v>68</v>
      </c>
      <c r="B336" s="58" t="s">
        <v>1178</v>
      </c>
      <c r="C336" s="62" t="s">
        <v>468</v>
      </c>
      <c r="D336" s="63">
        <f>D337</f>
        <v>8097407</v>
      </c>
      <c r="E336" s="63">
        <f>E337</f>
        <v>1885630.02</v>
      </c>
      <c r="F336" s="61">
        <f t="shared" si="15"/>
        <v>23.286837625921482</v>
      </c>
      <c r="G336" s="8"/>
    </row>
    <row r="337" spans="1:7" x14ac:dyDescent="0.25">
      <c r="A337" s="45" t="s">
        <v>69</v>
      </c>
      <c r="B337" s="58" t="s">
        <v>1178</v>
      </c>
      <c r="C337" s="62" t="s">
        <v>469</v>
      </c>
      <c r="D337" s="63">
        <f>D338</f>
        <v>8097407</v>
      </c>
      <c r="E337" s="63">
        <f>E338</f>
        <v>1885630.02</v>
      </c>
      <c r="F337" s="61">
        <f t="shared" si="15"/>
        <v>23.286837625921482</v>
      </c>
      <c r="G337" s="8"/>
    </row>
    <row r="338" spans="1:7" ht="39" x14ac:dyDescent="0.25">
      <c r="A338" s="45" t="s">
        <v>70</v>
      </c>
      <c r="B338" s="58" t="s">
        <v>1178</v>
      </c>
      <c r="C338" s="62" t="s">
        <v>470</v>
      </c>
      <c r="D338" s="63">
        <v>8097407</v>
      </c>
      <c r="E338" s="11">
        <v>1885630.02</v>
      </c>
      <c r="F338" s="61">
        <f t="shared" si="15"/>
        <v>23.286837625921482</v>
      </c>
      <c r="G338" s="8"/>
    </row>
    <row r="339" spans="1:7" x14ac:dyDescent="0.25">
      <c r="A339" s="45" t="s">
        <v>32</v>
      </c>
      <c r="B339" s="58" t="s">
        <v>1178</v>
      </c>
      <c r="C339" s="62" t="s">
        <v>471</v>
      </c>
      <c r="D339" s="63">
        <f>D340</f>
        <v>10006500</v>
      </c>
      <c r="E339" s="63">
        <f>E340</f>
        <v>0</v>
      </c>
      <c r="F339" s="61">
        <f t="shared" si="15"/>
        <v>0</v>
      </c>
      <c r="G339" s="8"/>
    </row>
    <row r="340" spans="1:7" x14ac:dyDescent="0.25">
      <c r="A340" s="45" t="s">
        <v>8</v>
      </c>
      <c r="B340" s="58" t="s">
        <v>1178</v>
      </c>
      <c r="C340" s="62" t="s">
        <v>472</v>
      </c>
      <c r="D340" s="63">
        <v>10006500</v>
      </c>
      <c r="E340" s="11">
        <v>0</v>
      </c>
      <c r="F340" s="61">
        <f t="shared" ref="F340:F403" si="22">E340/D340*100</f>
        <v>0</v>
      </c>
      <c r="G340" s="8"/>
    </row>
    <row r="341" spans="1:7" x14ac:dyDescent="0.25">
      <c r="A341" s="45" t="s">
        <v>23</v>
      </c>
      <c r="B341" s="58" t="s">
        <v>1178</v>
      </c>
      <c r="C341" s="62" t="s">
        <v>473</v>
      </c>
      <c r="D341" s="63">
        <f>D342</f>
        <v>18158593</v>
      </c>
      <c r="E341" s="63">
        <f>E342</f>
        <v>0</v>
      </c>
      <c r="F341" s="61">
        <f t="shared" si="22"/>
        <v>0</v>
      </c>
      <c r="G341" s="8"/>
    </row>
    <row r="342" spans="1:7" ht="39" x14ac:dyDescent="0.25">
      <c r="A342" s="45" t="s">
        <v>76</v>
      </c>
      <c r="B342" s="58" t="s">
        <v>1178</v>
      </c>
      <c r="C342" s="62" t="s">
        <v>474</v>
      </c>
      <c r="D342" s="63">
        <f>D343</f>
        <v>18158593</v>
      </c>
      <c r="E342" s="63">
        <f>E343</f>
        <v>0</v>
      </c>
      <c r="F342" s="61">
        <f t="shared" si="22"/>
        <v>0</v>
      </c>
      <c r="G342" s="8"/>
    </row>
    <row r="343" spans="1:7" ht="51.75" x14ac:dyDescent="0.25">
      <c r="A343" s="45" t="s">
        <v>77</v>
      </c>
      <c r="B343" s="58" t="s">
        <v>1178</v>
      </c>
      <c r="C343" s="62" t="s">
        <v>475</v>
      </c>
      <c r="D343" s="63">
        <v>18158593</v>
      </c>
      <c r="E343" s="11"/>
      <c r="F343" s="61">
        <f t="shared" si="22"/>
        <v>0</v>
      </c>
      <c r="G343" s="8"/>
    </row>
    <row r="344" spans="1:7" ht="39" x14ac:dyDescent="0.25">
      <c r="A344" s="44" t="s">
        <v>476</v>
      </c>
      <c r="B344" s="58" t="s">
        <v>1178</v>
      </c>
      <c r="C344" s="59" t="s">
        <v>477</v>
      </c>
      <c r="D344" s="60">
        <f>D345+D348</f>
        <v>88131600</v>
      </c>
      <c r="E344" s="60">
        <f>E345+E348</f>
        <v>40130683.909999996</v>
      </c>
      <c r="F344" s="64">
        <f t="shared" si="22"/>
        <v>45.534954443128228</v>
      </c>
      <c r="G344" s="8"/>
    </row>
    <row r="345" spans="1:7" x14ac:dyDescent="0.25">
      <c r="A345" s="45" t="s">
        <v>32</v>
      </c>
      <c r="B345" s="58" t="s">
        <v>1178</v>
      </c>
      <c r="C345" s="62" t="s">
        <v>478</v>
      </c>
      <c r="D345" s="63">
        <f>D346</f>
        <v>57830000</v>
      </c>
      <c r="E345" s="63">
        <f>E346</f>
        <v>30930000</v>
      </c>
      <c r="F345" s="61">
        <f t="shared" si="22"/>
        <v>53.484350683036489</v>
      </c>
      <c r="G345" s="8"/>
    </row>
    <row r="346" spans="1:7" x14ac:dyDescent="0.25">
      <c r="A346" s="45" t="s">
        <v>71</v>
      </c>
      <c r="B346" s="58" t="s">
        <v>1178</v>
      </c>
      <c r="C346" s="62" t="s">
        <v>479</v>
      </c>
      <c r="D346" s="63">
        <f>D347</f>
        <v>57830000</v>
      </c>
      <c r="E346" s="63">
        <f>E347</f>
        <v>30930000</v>
      </c>
      <c r="F346" s="61">
        <f t="shared" si="22"/>
        <v>53.484350683036489</v>
      </c>
      <c r="G346" s="8"/>
    </row>
    <row r="347" spans="1:7" x14ac:dyDescent="0.25">
      <c r="A347" s="45" t="s">
        <v>72</v>
      </c>
      <c r="B347" s="58" t="s">
        <v>1178</v>
      </c>
      <c r="C347" s="62" t="s">
        <v>480</v>
      </c>
      <c r="D347" s="63">
        <v>57830000</v>
      </c>
      <c r="E347" s="11">
        <v>30930000</v>
      </c>
      <c r="F347" s="61">
        <f t="shared" si="22"/>
        <v>53.484350683036489</v>
      </c>
      <c r="G347" s="8"/>
    </row>
    <row r="348" spans="1:7" x14ac:dyDescent="0.25">
      <c r="A348" s="45" t="s">
        <v>23</v>
      </c>
      <c r="B348" s="58" t="s">
        <v>1178</v>
      </c>
      <c r="C348" s="62" t="s">
        <v>481</v>
      </c>
      <c r="D348" s="63">
        <f>D349</f>
        <v>30301600</v>
      </c>
      <c r="E348" s="63">
        <f>E349</f>
        <v>9200683.9100000001</v>
      </c>
      <c r="F348" s="61">
        <f t="shared" si="22"/>
        <v>30.363690069171266</v>
      </c>
      <c r="G348" s="8"/>
    </row>
    <row r="349" spans="1:7" ht="39" x14ac:dyDescent="0.25">
      <c r="A349" s="45" t="s">
        <v>76</v>
      </c>
      <c r="B349" s="58" t="s">
        <v>1178</v>
      </c>
      <c r="C349" s="62" t="s">
        <v>482</v>
      </c>
      <c r="D349" s="63">
        <f>D350</f>
        <v>30301600</v>
      </c>
      <c r="E349" s="63">
        <f>E350</f>
        <v>9200683.9100000001</v>
      </c>
      <c r="F349" s="61">
        <f t="shared" si="22"/>
        <v>30.363690069171266</v>
      </c>
      <c r="G349" s="8"/>
    </row>
    <row r="350" spans="1:7" ht="51.75" x14ac:dyDescent="0.25">
      <c r="A350" s="45" t="s">
        <v>77</v>
      </c>
      <c r="B350" s="58" t="s">
        <v>1178</v>
      </c>
      <c r="C350" s="62" t="s">
        <v>483</v>
      </c>
      <c r="D350" s="63">
        <v>30301600</v>
      </c>
      <c r="E350" s="11">
        <v>9200683.9100000001</v>
      </c>
      <c r="F350" s="61">
        <f t="shared" si="22"/>
        <v>30.363690069171266</v>
      </c>
      <c r="G350" s="8"/>
    </row>
    <row r="351" spans="1:7" ht="39" x14ac:dyDescent="0.25">
      <c r="A351" s="44" t="s">
        <v>486</v>
      </c>
      <c r="B351" s="58" t="s">
        <v>1178</v>
      </c>
      <c r="C351" s="59" t="s">
        <v>484</v>
      </c>
      <c r="D351" s="60">
        <f t="shared" ref="D351:E353" si="23">D352</f>
        <v>2000000</v>
      </c>
      <c r="E351" s="60">
        <f t="shared" si="23"/>
        <v>484246.52</v>
      </c>
      <c r="F351" s="64">
        <f t="shared" si="22"/>
        <v>24.212326000000001</v>
      </c>
      <c r="G351" s="8"/>
    </row>
    <row r="352" spans="1:7" x14ac:dyDescent="0.25">
      <c r="A352" s="45" t="s">
        <v>23</v>
      </c>
      <c r="B352" s="58" t="s">
        <v>1178</v>
      </c>
      <c r="C352" s="62" t="s">
        <v>485</v>
      </c>
      <c r="D352" s="63">
        <f t="shared" si="23"/>
        <v>2000000</v>
      </c>
      <c r="E352" s="63">
        <f t="shared" si="23"/>
        <v>484246.52</v>
      </c>
      <c r="F352" s="61">
        <f t="shared" si="22"/>
        <v>24.212326000000001</v>
      </c>
      <c r="G352" s="8"/>
    </row>
    <row r="353" spans="1:7" ht="39" x14ac:dyDescent="0.25">
      <c r="A353" s="45" t="s">
        <v>76</v>
      </c>
      <c r="B353" s="58" t="s">
        <v>1178</v>
      </c>
      <c r="C353" s="62" t="s">
        <v>487</v>
      </c>
      <c r="D353" s="63">
        <f t="shared" si="23"/>
        <v>2000000</v>
      </c>
      <c r="E353" s="63">
        <f t="shared" si="23"/>
        <v>484246.52</v>
      </c>
      <c r="F353" s="61">
        <f t="shared" si="22"/>
        <v>24.212326000000001</v>
      </c>
      <c r="G353" s="8"/>
    </row>
    <row r="354" spans="1:7" ht="51.75" x14ac:dyDescent="0.25">
      <c r="A354" s="45" t="s">
        <v>77</v>
      </c>
      <c r="B354" s="58" t="s">
        <v>1178</v>
      </c>
      <c r="C354" s="62" t="s">
        <v>488</v>
      </c>
      <c r="D354" s="63">
        <v>2000000</v>
      </c>
      <c r="E354" s="11">
        <v>484246.52</v>
      </c>
      <c r="F354" s="61">
        <f t="shared" si="22"/>
        <v>24.212326000000001</v>
      </c>
      <c r="G354" s="8"/>
    </row>
    <row r="355" spans="1:7" ht="39" x14ac:dyDescent="0.25">
      <c r="A355" s="44" t="s">
        <v>490</v>
      </c>
      <c r="B355" s="58" t="s">
        <v>1178</v>
      </c>
      <c r="C355" s="59" t="s">
        <v>489</v>
      </c>
      <c r="D355" s="60">
        <f>D356</f>
        <v>73846927.159999996</v>
      </c>
      <c r="E355" s="60">
        <f>E356</f>
        <v>58718327.640000001</v>
      </c>
      <c r="F355" s="64">
        <f t="shared" si="22"/>
        <v>79.513569349714842</v>
      </c>
      <c r="G355" s="8"/>
    </row>
    <row r="356" spans="1:7" ht="64.5" x14ac:dyDescent="0.25">
      <c r="A356" s="45" t="s">
        <v>14</v>
      </c>
      <c r="B356" s="58" t="s">
        <v>1178</v>
      </c>
      <c r="C356" s="62" t="s">
        <v>491</v>
      </c>
      <c r="D356" s="63">
        <f>D357</f>
        <v>73846927.159999996</v>
      </c>
      <c r="E356" s="63">
        <f>E357</f>
        <v>58718327.640000001</v>
      </c>
      <c r="F356" s="61">
        <f t="shared" si="22"/>
        <v>79.513569349714842</v>
      </c>
      <c r="G356" s="8"/>
    </row>
    <row r="357" spans="1:7" x14ac:dyDescent="0.25">
      <c r="A357" s="45" t="s">
        <v>52</v>
      </c>
      <c r="B357" s="58" t="s">
        <v>1178</v>
      </c>
      <c r="C357" s="62" t="s">
        <v>492</v>
      </c>
      <c r="D357" s="63">
        <f>D358+D359</f>
        <v>73846927.159999996</v>
      </c>
      <c r="E357" s="63">
        <f>E358+E359</f>
        <v>58718327.640000001</v>
      </c>
      <c r="F357" s="61">
        <f t="shared" si="22"/>
        <v>79.513569349714842</v>
      </c>
      <c r="G357" s="8"/>
    </row>
    <row r="358" spans="1:7" x14ac:dyDescent="0.25">
      <c r="A358" s="45" t="s">
        <v>53</v>
      </c>
      <c r="B358" s="58" t="s">
        <v>1178</v>
      </c>
      <c r="C358" s="62" t="s">
        <v>493</v>
      </c>
      <c r="D358" s="63">
        <v>54623833.950000003</v>
      </c>
      <c r="E358" s="11">
        <v>44810907.140000001</v>
      </c>
      <c r="F358" s="61">
        <f t="shared" si="22"/>
        <v>82.035448447316455</v>
      </c>
      <c r="G358" s="8"/>
    </row>
    <row r="359" spans="1:7" ht="39" x14ac:dyDescent="0.25">
      <c r="A359" s="45" t="s">
        <v>54</v>
      </c>
      <c r="B359" s="58" t="s">
        <v>1178</v>
      </c>
      <c r="C359" s="62" t="s">
        <v>494</v>
      </c>
      <c r="D359" s="63">
        <v>19223093.210000001</v>
      </c>
      <c r="E359" s="11">
        <v>13907420.5</v>
      </c>
      <c r="F359" s="61">
        <f t="shared" si="22"/>
        <v>72.347464313210807</v>
      </c>
      <c r="G359" s="8"/>
    </row>
    <row r="360" spans="1:7" ht="26.25" x14ac:dyDescent="0.25">
      <c r="A360" s="44" t="s">
        <v>495</v>
      </c>
      <c r="B360" s="58" t="s">
        <v>1178</v>
      </c>
      <c r="C360" s="59" t="s">
        <v>496</v>
      </c>
      <c r="D360" s="60">
        <f>D361+D365</f>
        <v>43823625.509999998</v>
      </c>
      <c r="E360" s="60">
        <f>E361+E365</f>
        <v>24109519.240000002</v>
      </c>
      <c r="F360" s="64">
        <f t="shared" si="22"/>
        <v>55.014889707147837</v>
      </c>
      <c r="G360" s="8"/>
    </row>
    <row r="361" spans="1:7" ht="26.25" x14ac:dyDescent="0.25">
      <c r="A361" s="45" t="s">
        <v>19</v>
      </c>
      <c r="B361" s="58" t="s">
        <v>1178</v>
      </c>
      <c r="C361" s="62" t="s">
        <v>497</v>
      </c>
      <c r="D361" s="63">
        <f>D362</f>
        <v>39759933.509999998</v>
      </c>
      <c r="E361" s="63">
        <f>E362</f>
        <v>21228562.890000001</v>
      </c>
      <c r="F361" s="61">
        <f t="shared" si="22"/>
        <v>53.391847057945455</v>
      </c>
      <c r="G361" s="8"/>
    </row>
    <row r="362" spans="1:7" ht="26.25" x14ac:dyDescent="0.25">
      <c r="A362" s="45" t="s">
        <v>20</v>
      </c>
      <c r="B362" s="58" t="s">
        <v>1178</v>
      </c>
      <c r="C362" s="62" t="s">
        <v>498</v>
      </c>
      <c r="D362" s="63">
        <f>D363+D364</f>
        <v>39759933.509999998</v>
      </c>
      <c r="E362" s="63">
        <f>E363+E364</f>
        <v>21228562.890000001</v>
      </c>
      <c r="F362" s="61">
        <f t="shared" si="22"/>
        <v>53.391847057945455</v>
      </c>
      <c r="G362" s="8"/>
    </row>
    <row r="363" spans="1:7" ht="26.25" x14ac:dyDescent="0.25">
      <c r="A363" s="45" t="s">
        <v>21</v>
      </c>
      <c r="B363" s="58" t="s">
        <v>1178</v>
      </c>
      <c r="C363" s="62" t="s">
        <v>499</v>
      </c>
      <c r="D363" s="63">
        <v>1480100</v>
      </c>
      <c r="E363" s="11">
        <v>760203.02</v>
      </c>
      <c r="F363" s="61">
        <f t="shared" si="22"/>
        <v>51.361598540639143</v>
      </c>
      <c r="G363" s="8"/>
    </row>
    <row r="364" spans="1:7" x14ac:dyDescent="0.25">
      <c r="A364" s="45" t="s">
        <v>22</v>
      </c>
      <c r="B364" s="58" t="s">
        <v>1178</v>
      </c>
      <c r="C364" s="62" t="s">
        <v>500</v>
      </c>
      <c r="D364" s="63">
        <v>38279833.509999998</v>
      </c>
      <c r="E364" s="11">
        <v>20468359.870000001</v>
      </c>
      <c r="F364" s="61">
        <f t="shared" si="22"/>
        <v>53.470347159824946</v>
      </c>
      <c r="G364" s="8"/>
    </row>
    <row r="365" spans="1:7" x14ac:dyDescent="0.25">
      <c r="A365" s="45" t="s">
        <v>23</v>
      </c>
      <c r="B365" s="58" t="s">
        <v>1178</v>
      </c>
      <c r="C365" s="62" t="s">
        <v>501</v>
      </c>
      <c r="D365" s="63">
        <f>D366+D368</f>
        <v>4063692</v>
      </c>
      <c r="E365" s="63">
        <f>E366+E368</f>
        <v>2880956.3499999996</v>
      </c>
      <c r="F365" s="61">
        <f t="shared" si="22"/>
        <v>70.895046917925853</v>
      </c>
      <c r="G365" s="8"/>
    </row>
    <row r="366" spans="1:7" x14ac:dyDescent="0.25">
      <c r="A366" s="45" t="s">
        <v>50</v>
      </c>
      <c r="B366" s="58" t="s">
        <v>1178</v>
      </c>
      <c r="C366" s="62" t="s">
        <v>502</v>
      </c>
      <c r="D366" s="63">
        <f>D367</f>
        <v>201379</v>
      </c>
      <c r="E366" s="63">
        <f>E367</f>
        <v>200747.53</v>
      </c>
      <c r="F366" s="61">
        <f t="shared" si="22"/>
        <v>99.686427085247217</v>
      </c>
      <c r="G366" s="8"/>
    </row>
    <row r="367" spans="1:7" ht="26.25" x14ac:dyDescent="0.25">
      <c r="A367" s="45" t="s">
        <v>51</v>
      </c>
      <c r="B367" s="58" t="s">
        <v>1178</v>
      </c>
      <c r="C367" s="62" t="s">
        <v>503</v>
      </c>
      <c r="D367" s="63">
        <v>201379</v>
      </c>
      <c r="E367" s="11">
        <v>200747.53</v>
      </c>
      <c r="F367" s="61">
        <f t="shared" si="22"/>
        <v>99.686427085247217</v>
      </c>
      <c r="G367" s="8"/>
    </row>
    <row r="368" spans="1:7" x14ac:dyDescent="0.25">
      <c r="A368" s="45" t="s">
        <v>24</v>
      </c>
      <c r="B368" s="58" t="s">
        <v>1178</v>
      </c>
      <c r="C368" s="62" t="s">
        <v>504</v>
      </c>
      <c r="D368" s="63">
        <f>D369+D370+D371</f>
        <v>3862313</v>
      </c>
      <c r="E368" s="63">
        <f>E369+E370+E371</f>
        <v>2680208.8199999998</v>
      </c>
      <c r="F368" s="61">
        <f t="shared" si="22"/>
        <v>69.393879263539745</v>
      </c>
      <c r="G368" s="8"/>
    </row>
    <row r="369" spans="1:7" ht="26.25" x14ac:dyDescent="0.25">
      <c r="A369" s="45" t="s">
        <v>30</v>
      </c>
      <c r="B369" s="58" t="s">
        <v>1178</v>
      </c>
      <c r="C369" s="62" t="s">
        <v>505</v>
      </c>
      <c r="D369" s="63">
        <v>3264600</v>
      </c>
      <c r="E369" s="11">
        <v>2375828</v>
      </c>
      <c r="F369" s="61">
        <f t="shared" si="22"/>
        <v>72.775470195429762</v>
      </c>
      <c r="G369" s="8"/>
    </row>
    <row r="370" spans="1:7" x14ac:dyDescent="0.25">
      <c r="A370" s="45" t="s">
        <v>25</v>
      </c>
      <c r="B370" s="58" t="s">
        <v>1178</v>
      </c>
      <c r="C370" s="62" t="s">
        <v>506</v>
      </c>
      <c r="D370" s="63">
        <v>593500</v>
      </c>
      <c r="E370" s="11">
        <v>300168</v>
      </c>
      <c r="F370" s="61">
        <f t="shared" si="22"/>
        <v>50.575905644481892</v>
      </c>
      <c r="G370" s="8"/>
    </row>
    <row r="371" spans="1:7" x14ac:dyDescent="0.25">
      <c r="A371" s="45" t="s">
        <v>31</v>
      </c>
      <c r="B371" s="58" t="s">
        <v>1178</v>
      </c>
      <c r="C371" s="62" t="s">
        <v>507</v>
      </c>
      <c r="D371" s="63">
        <v>4213</v>
      </c>
      <c r="E371" s="11">
        <v>4212.82</v>
      </c>
      <c r="F371" s="61">
        <f t="shared" si="22"/>
        <v>99.995727510087818</v>
      </c>
      <c r="G371" s="8"/>
    </row>
    <row r="372" spans="1:7" ht="39" x14ac:dyDescent="0.25">
      <c r="A372" s="44" t="s">
        <v>509</v>
      </c>
      <c r="B372" s="58" t="s">
        <v>1178</v>
      </c>
      <c r="C372" s="59" t="s">
        <v>508</v>
      </c>
      <c r="D372" s="60">
        <f t="shared" ref="D372:E374" si="24">D373</f>
        <v>2590621</v>
      </c>
      <c r="E372" s="60">
        <f t="shared" si="24"/>
        <v>2266326.9900000002</v>
      </c>
      <c r="F372" s="64">
        <f t="shared" si="22"/>
        <v>87.481997173650655</v>
      </c>
      <c r="G372" s="8"/>
    </row>
    <row r="373" spans="1:7" ht="26.25" x14ac:dyDescent="0.25">
      <c r="A373" s="45" t="s">
        <v>68</v>
      </c>
      <c r="B373" s="58" t="s">
        <v>1178</v>
      </c>
      <c r="C373" s="62" t="s">
        <v>510</v>
      </c>
      <c r="D373" s="63">
        <f t="shared" si="24"/>
        <v>2590621</v>
      </c>
      <c r="E373" s="63">
        <f t="shared" si="24"/>
        <v>2266326.9900000002</v>
      </c>
      <c r="F373" s="61">
        <f t="shared" si="22"/>
        <v>87.481997173650655</v>
      </c>
      <c r="G373" s="8"/>
    </row>
    <row r="374" spans="1:7" x14ac:dyDescent="0.25">
      <c r="A374" s="45" t="s">
        <v>69</v>
      </c>
      <c r="B374" s="58" t="s">
        <v>1178</v>
      </c>
      <c r="C374" s="62" t="s">
        <v>511</v>
      </c>
      <c r="D374" s="63">
        <f t="shared" si="24"/>
        <v>2590621</v>
      </c>
      <c r="E374" s="63">
        <f t="shared" si="24"/>
        <v>2266326.9900000002</v>
      </c>
      <c r="F374" s="61">
        <f t="shared" si="22"/>
        <v>87.481997173650655</v>
      </c>
      <c r="G374" s="8"/>
    </row>
    <row r="375" spans="1:7" ht="39" x14ac:dyDescent="0.25">
      <c r="A375" s="45" t="s">
        <v>70</v>
      </c>
      <c r="B375" s="58" t="s">
        <v>1178</v>
      </c>
      <c r="C375" s="62" t="s">
        <v>512</v>
      </c>
      <c r="D375" s="63">
        <v>2590621</v>
      </c>
      <c r="E375" s="11">
        <v>2266326.9900000002</v>
      </c>
      <c r="F375" s="61">
        <f t="shared" si="22"/>
        <v>87.481997173650655</v>
      </c>
      <c r="G375" s="8"/>
    </row>
    <row r="376" spans="1:7" ht="39" x14ac:dyDescent="0.25">
      <c r="A376" s="44" t="s">
        <v>509</v>
      </c>
      <c r="B376" s="58" t="s">
        <v>1178</v>
      </c>
      <c r="C376" s="59" t="s">
        <v>513</v>
      </c>
      <c r="D376" s="60">
        <f t="shared" ref="D376:E378" si="25">D377</f>
        <v>86389796</v>
      </c>
      <c r="E376" s="60">
        <f t="shared" si="25"/>
        <v>65465501.859999999</v>
      </c>
      <c r="F376" s="64">
        <f t="shared" si="22"/>
        <v>75.77920644702067</v>
      </c>
      <c r="G376" s="8"/>
    </row>
    <row r="377" spans="1:7" ht="26.25" x14ac:dyDescent="0.25">
      <c r="A377" s="45" t="s">
        <v>68</v>
      </c>
      <c r="B377" s="58" t="s">
        <v>1178</v>
      </c>
      <c r="C377" s="62" t="s">
        <v>514</v>
      </c>
      <c r="D377" s="63">
        <f t="shared" si="25"/>
        <v>86389796</v>
      </c>
      <c r="E377" s="63">
        <f t="shared" si="25"/>
        <v>65465501.859999999</v>
      </c>
      <c r="F377" s="61">
        <f t="shared" si="22"/>
        <v>75.77920644702067</v>
      </c>
      <c r="G377" s="8"/>
    </row>
    <row r="378" spans="1:7" x14ac:dyDescent="0.25">
      <c r="A378" s="45" t="s">
        <v>69</v>
      </c>
      <c r="B378" s="58" t="s">
        <v>1178</v>
      </c>
      <c r="C378" s="62" t="s">
        <v>515</v>
      </c>
      <c r="D378" s="63">
        <f t="shared" si="25"/>
        <v>86389796</v>
      </c>
      <c r="E378" s="63">
        <f t="shared" si="25"/>
        <v>65465501.859999999</v>
      </c>
      <c r="F378" s="61">
        <f t="shared" si="22"/>
        <v>75.77920644702067</v>
      </c>
      <c r="G378" s="8"/>
    </row>
    <row r="379" spans="1:7" ht="39" x14ac:dyDescent="0.25">
      <c r="A379" s="45" t="s">
        <v>70</v>
      </c>
      <c r="B379" s="58" t="s">
        <v>1178</v>
      </c>
      <c r="C379" s="62" t="s">
        <v>516</v>
      </c>
      <c r="D379" s="63">
        <v>86389796</v>
      </c>
      <c r="E379" s="11">
        <v>65465501.859999999</v>
      </c>
      <c r="F379" s="61">
        <f t="shared" si="22"/>
        <v>75.77920644702067</v>
      </c>
      <c r="G379" s="8"/>
    </row>
    <row r="380" spans="1:7" ht="39" x14ac:dyDescent="0.25">
      <c r="A380" s="44" t="s">
        <v>509</v>
      </c>
      <c r="B380" s="58" t="s">
        <v>1178</v>
      </c>
      <c r="C380" s="59" t="s">
        <v>517</v>
      </c>
      <c r="D380" s="60">
        <f>D381+D384+D387</f>
        <v>20136226.34</v>
      </c>
      <c r="E380" s="60">
        <f>E381+E384+E387</f>
        <v>8381312.1900000004</v>
      </c>
      <c r="F380" s="64">
        <f t="shared" si="22"/>
        <v>41.62305314055186</v>
      </c>
      <c r="G380" s="8"/>
    </row>
    <row r="381" spans="1:7" ht="26.25" x14ac:dyDescent="0.25">
      <c r="A381" s="45" t="s">
        <v>19</v>
      </c>
      <c r="B381" s="58" t="s">
        <v>1178</v>
      </c>
      <c r="C381" s="62" t="s">
        <v>518</v>
      </c>
      <c r="D381" s="63">
        <f>D382</f>
        <v>12032176.02</v>
      </c>
      <c r="E381" s="63">
        <f>E382</f>
        <v>295000</v>
      </c>
      <c r="F381" s="61">
        <f t="shared" si="22"/>
        <v>2.4517593451894997</v>
      </c>
      <c r="G381" s="8"/>
    </row>
    <row r="382" spans="1:7" ht="26.25" x14ac:dyDescent="0.25">
      <c r="A382" s="45" t="s">
        <v>20</v>
      </c>
      <c r="B382" s="58" t="s">
        <v>1178</v>
      </c>
      <c r="C382" s="62" t="s">
        <v>519</v>
      </c>
      <c r="D382" s="63">
        <f>D383</f>
        <v>12032176.02</v>
      </c>
      <c r="E382" s="63">
        <f>E383</f>
        <v>295000</v>
      </c>
      <c r="F382" s="61">
        <f t="shared" si="22"/>
        <v>2.4517593451894997</v>
      </c>
      <c r="G382" s="8"/>
    </row>
    <row r="383" spans="1:7" x14ac:dyDescent="0.25">
      <c r="A383" s="45" t="s">
        <v>22</v>
      </c>
      <c r="B383" s="58" t="s">
        <v>1178</v>
      </c>
      <c r="C383" s="62" t="s">
        <v>520</v>
      </c>
      <c r="D383" s="63">
        <v>12032176.02</v>
      </c>
      <c r="E383" s="63">
        <v>295000</v>
      </c>
      <c r="F383" s="61">
        <f t="shared" si="22"/>
        <v>2.4517593451894997</v>
      </c>
      <c r="G383" s="8"/>
    </row>
    <row r="384" spans="1:7" ht="26.25" x14ac:dyDescent="0.25">
      <c r="A384" s="45" t="s">
        <v>68</v>
      </c>
      <c r="B384" s="58" t="s">
        <v>1178</v>
      </c>
      <c r="C384" s="62" t="s">
        <v>521</v>
      </c>
      <c r="D384" s="63">
        <f>D385</f>
        <v>966426.34</v>
      </c>
      <c r="E384" s="63">
        <f>E385</f>
        <v>953938.21</v>
      </c>
      <c r="F384" s="61">
        <f t="shared" si="22"/>
        <v>98.7078032248169</v>
      </c>
      <c r="G384" s="8"/>
    </row>
    <row r="385" spans="1:7" x14ac:dyDescent="0.25">
      <c r="A385" s="45" t="s">
        <v>69</v>
      </c>
      <c r="B385" s="58" t="s">
        <v>1178</v>
      </c>
      <c r="C385" s="62" t="s">
        <v>522</v>
      </c>
      <c r="D385" s="63">
        <f>D386</f>
        <v>966426.34</v>
      </c>
      <c r="E385" s="63">
        <f>E386</f>
        <v>953938.21</v>
      </c>
      <c r="F385" s="61">
        <f t="shared" si="22"/>
        <v>98.7078032248169</v>
      </c>
      <c r="G385" s="8"/>
    </row>
    <row r="386" spans="1:7" ht="39" x14ac:dyDescent="0.25">
      <c r="A386" s="45" t="s">
        <v>70</v>
      </c>
      <c r="B386" s="58" t="s">
        <v>1178</v>
      </c>
      <c r="C386" s="62" t="s">
        <v>523</v>
      </c>
      <c r="D386" s="63">
        <v>966426.34</v>
      </c>
      <c r="E386" s="11">
        <v>953938.21</v>
      </c>
      <c r="F386" s="61">
        <f t="shared" si="22"/>
        <v>98.7078032248169</v>
      </c>
      <c r="G386" s="8"/>
    </row>
    <row r="387" spans="1:7" x14ac:dyDescent="0.25">
      <c r="A387" s="45" t="s">
        <v>23</v>
      </c>
      <c r="B387" s="58" t="s">
        <v>1178</v>
      </c>
      <c r="C387" s="62" t="s">
        <v>524</v>
      </c>
      <c r="D387" s="63">
        <f>D388</f>
        <v>7137623.9800000004</v>
      </c>
      <c r="E387" s="63">
        <f>E388</f>
        <v>7132373.9800000004</v>
      </c>
      <c r="F387" s="61">
        <f t="shared" si="22"/>
        <v>99.926446111273009</v>
      </c>
      <c r="G387" s="8"/>
    </row>
    <row r="388" spans="1:7" ht="39" x14ac:dyDescent="0.25">
      <c r="A388" s="45" t="s">
        <v>76</v>
      </c>
      <c r="B388" s="58" t="s">
        <v>1178</v>
      </c>
      <c r="C388" s="62" t="s">
        <v>525</v>
      </c>
      <c r="D388" s="63">
        <f>D389</f>
        <v>7137623.9800000004</v>
      </c>
      <c r="E388" s="63">
        <f>E389</f>
        <v>7132373.9800000004</v>
      </c>
      <c r="F388" s="61">
        <f t="shared" si="22"/>
        <v>99.926446111273009</v>
      </c>
      <c r="G388" s="8"/>
    </row>
    <row r="389" spans="1:7" ht="51.75" x14ac:dyDescent="0.25">
      <c r="A389" s="45" t="s">
        <v>77</v>
      </c>
      <c r="B389" s="58" t="s">
        <v>1178</v>
      </c>
      <c r="C389" s="62" t="s">
        <v>526</v>
      </c>
      <c r="D389" s="63">
        <v>7137623.9800000004</v>
      </c>
      <c r="E389" s="11">
        <v>7132373.9800000004</v>
      </c>
      <c r="F389" s="61">
        <f t="shared" si="22"/>
        <v>99.926446111273009</v>
      </c>
      <c r="G389" s="8"/>
    </row>
    <row r="390" spans="1:7" s="31" customFormat="1" ht="51.75" x14ac:dyDescent="0.25">
      <c r="A390" s="44" t="s">
        <v>55</v>
      </c>
      <c r="B390" s="58" t="s">
        <v>1178</v>
      </c>
      <c r="C390" s="59" t="s">
        <v>527</v>
      </c>
      <c r="D390" s="60">
        <f>D391</f>
        <v>10810100</v>
      </c>
      <c r="E390" s="60">
        <f>E391</f>
        <v>208087.22</v>
      </c>
      <c r="F390" s="64">
        <f t="shared" si="22"/>
        <v>1.924933349367721</v>
      </c>
      <c r="G390" s="30"/>
    </row>
    <row r="391" spans="1:7" ht="64.5" x14ac:dyDescent="0.25">
      <c r="A391" s="45" t="s">
        <v>14</v>
      </c>
      <c r="B391" s="58" t="s">
        <v>1178</v>
      </c>
      <c r="C391" s="62" t="s">
        <v>528</v>
      </c>
      <c r="D391" s="63">
        <f>D392</f>
        <v>10810100</v>
      </c>
      <c r="E391" s="63">
        <f>E392</f>
        <v>208087.22</v>
      </c>
      <c r="F391" s="61">
        <f t="shared" si="22"/>
        <v>1.924933349367721</v>
      </c>
      <c r="G391" s="8"/>
    </row>
    <row r="392" spans="1:7" x14ac:dyDescent="0.25">
      <c r="A392" s="45" t="s">
        <v>52</v>
      </c>
      <c r="B392" s="58" t="s">
        <v>1178</v>
      </c>
      <c r="C392" s="62" t="s">
        <v>529</v>
      </c>
      <c r="D392" s="63">
        <f>D393+D394</f>
        <v>10810100</v>
      </c>
      <c r="E392" s="63">
        <f>E393+E394</f>
        <v>208087.22</v>
      </c>
      <c r="F392" s="61">
        <f t="shared" si="22"/>
        <v>1.924933349367721</v>
      </c>
      <c r="G392" s="8"/>
    </row>
    <row r="393" spans="1:7" x14ac:dyDescent="0.25">
      <c r="A393" s="45" t="s">
        <v>53</v>
      </c>
      <c r="B393" s="58" t="s">
        <v>1178</v>
      </c>
      <c r="C393" s="62" t="s">
        <v>530</v>
      </c>
      <c r="D393" s="63">
        <v>10400000</v>
      </c>
      <c r="E393" s="11"/>
      <c r="F393" s="61">
        <f t="shared" si="22"/>
        <v>0</v>
      </c>
      <c r="G393" s="8"/>
    </row>
    <row r="394" spans="1:7" ht="39" x14ac:dyDescent="0.25">
      <c r="A394" s="45" t="s">
        <v>54</v>
      </c>
      <c r="B394" s="58" t="s">
        <v>1178</v>
      </c>
      <c r="C394" s="62" t="s">
        <v>531</v>
      </c>
      <c r="D394" s="63">
        <v>410100</v>
      </c>
      <c r="E394" s="11">
        <v>208087.22</v>
      </c>
      <c r="F394" s="61">
        <f t="shared" si="22"/>
        <v>50.740604730553528</v>
      </c>
      <c r="G394" s="8"/>
    </row>
    <row r="395" spans="1:7" ht="26.25" x14ac:dyDescent="0.25">
      <c r="A395" s="44" t="s">
        <v>533</v>
      </c>
      <c r="B395" s="58" t="s">
        <v>1178</v>
      </c>
      <c r="C395" s="59" t="s">
        <v>532</v>
      </c>
      <c r="D395" s="60">
        <f t="shared" ref="D395:E397" si="26">D396</f>
        <v>7206100</v>
      </c>
      <c r="E395" s="60">
        <f t="shared" si="26"/>
        <v>0</v>
      </c>
      <c r="F395" s="64">
        <f t="shared" si="22"/>
        <v>0</v>
      </c>
      <c r="G395" s="8"/>
    </row>
    <row r="396" spans="1:7" x14ac:dyDescent="0.25">
      <c r="A396" s="45" t="s">
        <v>32</v>
      </c>
      <c r="B396" s="58" t="s">
        <v>1178</v>
      </c>
      <c r="C396" s="62" t="s">
        <v>534</v>
      </c>
      <c r="D396" s="63">
        <f t="shared" si="26"/>
        <v>7206100</v>
      </c>
      <c r="E396" s="63">
        <f t="shared" si="26"/>
        <v>0</v>
      </c>
      <c r="F396" s="61">
        <f t="shared" si="22"/>
        <v>0</v>
      </c>
      <c r="G396" s="8"/>
    </row>
    <row r="397" spans="1:7" x14ac:dyDescent="0.25">
      <c r="A397" s="45" t="s">
        <v>71</v>
      </c>
      <c r="B397" s="58" t="s">
        <v>1178</v>
      </c>
      <c r="C397" s="62" t="s">
        <v>535</v>
      </c>
      <c r="D397" s="63">
        <f t="shared" si="26"/>
        <v>7206100</v>
      </c>
      <c r="E397" s="63">
        <f t="shared" si="26"/>
        <v>0</v>
      </c>
      <c r="F397" s="61">
        <f t="shared" si="22"/>
        <v>0</v>
      </c>
      <c r="G397" s="8"/>
    </row>
    <row r="398" spans="1:7" x14ac:dyDescent="0.25">
      <c r="A398" s="45" t="s">
        <v>72</v>
      </c>
      <c r="B398" s="58" t="s">
        <v>1178</v>
      </c>
      <c r="C398" s="62" t="s">
        <v>536</v>
      </c>
      <c r="D398" s="63">
        <v>7206100</v>
      </c>
      <c r="E398" s="11"/>
      <c r="F398" s="61">
        <f t="shared" si="22"/>
        <v>0</v>
      </c>
      <c r="G398" s="8"/>
    </row>
    <row r="399" spans="1:7" s="31" customFormat="1" ht="39" x14ac:dyDescent="0.25">
      <c r="A399" s="44" t="s">
        <v>1265</v>
      </c>
      <c r="B399" s="58" t="s">
        <v>1178</v>
      </c>
      <c r="C399" s="62" t="s">
        <v>1331</v>
      </c>
      <c r="D399" s="60">
        <f>D400</f>
        <v>5000000</v>
      </c>
      <c r="E399" s="60">
        <f>E400</f>
        <v>0</v>
      </c>
      <c r="F399" s="64">
        <f t="shared" si="22"/>
        <v>0</v>
      </c>
      <c r="G399" s="30"/>
    </row>
    <row r="400" spans="1:7" x14ac:dyDescent="0.25">
      <c r="A400" s="45" t="s">
        <v>1266</v>
      </c>
      <c r="B400" s="58" t="s">
        <v>1178</v>
      </c>
      <c r="C400" s="62" t="s">
        <v>1332</v>
      </c>
      <c r="D400" s="63">
        <f>D401</f>
        <v>5000000</v>
      </c>
      <c r="E400" s="63">
        <f>E401</f>
        <v>0</v>
      </c>
      <c r="F400" s="61">
        <f t="shared" si="22"/>
        <v>0</v>
      </c>
      <c r="G400" s="8"/>
    </row>
    <row r="401" spans="1:7" ht="39" x14ac:dyDescent="0.25">
      <c r="A401" s="85" t="s">
        <v>70</v>
      </c>
      <c r="B401" s="58" t="s">
        <v>1178</v>
      </c>
      <c r="C401" s="62" t="s">
        <v>1333</v>
      </c>
      <c r="D401" s="63">
        <v>5000000</v>
      </c>
      <c r="E401" s="11">
        <v>0</v>
      </c>
      <c r="F401" s="61">
        <f t="shared" si="22"/>
        <v>0</v>
      </c>
      <c r="G401" s="8"/>
    </row>
    <row r="402" spans="1:7" ht="39" x14ac:dyDescent="0.25">
      <c r="A402" s="44" t="s">
        <v>538</v>
      </c>
      <c r="B402" s="58" t="s">
        <v>1178</v>
      </c>
      <c r="C402" s="59" t="s">
        <v>537</v>
      </c>
      <c r="D402" s="60">
        <f>D403+D406</f>
        <v>28364900</v>
      </c>
      <c r="E402" s="60">
        <f>E403+E406</f>
        <v>0</v>
      </c>
      <c r="F402" s="64">
        <f t="shared" si="22"/>
        <v>0</v>
      </c>
      <c r="G402" s="8"/>
    </row>
    <row r="403" spans="1:7" x14ac:dyDescent="0.25">
      <c r="A403" s="45" t="s">
        <v>32</v>
      </c>
      <c r="B403" s="58" t="s">
        <v>1178</v>
      </c>
      <c r="C403" s="62" t="s">
        <v>539</v>
      </c>
      <c r="D403" s="63">
        <f>D404</f>
        <v>28364844</v>
      </c>
      <c r="E403" s="63">
        <f>E404</f>
        <v>0</v>
      </c>
      <c r="F403" s="61">
        <f t="shared" si="22"/>
        <v>0</v>
      </c>
      <c r="G403" s="8"/>
    </row>
    <row r="404" spans="1:7" x14ac:dyDescent="0.25">
      <c r="A404" s="45" t="s">
        <v>71</v>
      </c>
      <c r="B404" s="58" t="s">
        <v>1178</v>
      </c>
      <c r="C404" s="62" t="s">
        <v>540</v>
      </c>
      <c r="D404" s="63">
        <f>D405</f>
        <v>28364844</v>
      </c>
      <c r="E404" s="63">
        <f>E405</f>
        <v>0</v>
      </c>
      <c r="F404" s="61">
        <f t="shared" ref="F404:F467" si="27">E404/D404*100</f>
        <v>0</v>
      </c>
      <c r="G404" s="8"/>
    </row>
    <row r="405" spans="1:7" x14ac:dyDescent="0.25">
      <c r="A405" s="45" t="s">
        <v>72</v>
      </c>
      <c r="B405" s="58" t="s">
        <v>1178</v>
      </c>
      <c r="C405" s="62" t="s">
        <v>541</v>
      </c>
      <c r="D405" s="63">
        <v>28364844</v>
      </c>
      <c r="E405" s="11">
        <v>0</v>
      </c>
      <c r="F405" s="61">
        <f t="shared" si="27"/>
        <v>0</v>
      </c>
      <c r="G405" s="8"/>
    </row>
    <row r="406" spans="1:7" x14ac:dyDescent="0.25">
      <c r="A406" s="45" t="s">
        <v>23</v>
      </c>
      <c r="B406" s="58" t="s">
        <v>1178</v>
      </c>
      <c r="C406" s="62" t="s">
        <v>542</v>
      </c>
      <c r="D406" s="63">
        <f>D407</f>
        <v>56</v>
      </c>
      <c r="E406" s="63">
        <f>E407</f>
        <v>0</v>
      </c>
      <c r="F406" s="61">
        <f t="shared" si="27"/>
        <v>0</v>
      </c>
      <c r="G406" s="8"/>
    </row>
    <row r="407" spans="1:7" ht="39" x14ac:dyDescent="0.25">
      <c r="A407" s="45" t="s">
        <v>76</v>
      </c>
      <c r="B407" s="58" t="s">
        <v>1178</v>
      </c>
      <c r="C407" s="62" t="s">
        <v>543</v>
      </c>
      <c r="D407" s="63">
        <f>D408</f>
        <v>56</v>
      </c>
      <c r="E407" s="63">
        <f>E408</f>
        <v>0</v>
      </c>
      <c r="F407" s="61">
        <f t="shared" si="27"/>
        <v>0</v>
      </c>
      <c r="G407" s="8"/>
    </row>
    <row r="408" spans="1:7" ht="51.75" x14ac:dyDescent="0.25">
      <c r="A408" s="45" t="s">
        <v>77</v>
      </c>
      <c r="B408" s="58" t="s">
        <v>1178</v>
      </c>
      <c r="C408" s="62" t="s">
        <v>544</v>
      </c>
      <c r="D408" s="63">
        <v>56</v>
      </c>
      <c r="E408" s="63"/>
      <c r="F408" s="61">
        <f t="shared" si="27"/>
        <v>0</v>
      </c>
      <c r="G408" s="8"/>
    </row>
    <row r="409" spans="1:7" ht="39" x14ac:dyDescent="0.25">
      <c r="A409" s="44" t="s">
        <v>546</v>
      </c>
      <c r="B409" s="58" t="s">
        <v>1178</v>
      </c>
      <c r="C409" s="59" t="s">
        <v>545</v>
      </c>
      <c r="D409" s="60">
        <f t="shared" ref="D409:E411" si="28">D410</f>
        <v>531300</v>
      </c>
      <c r="E409" s="60">
        <f t="shared" si="28"/>
        <v>0</v>
      </c>
      <c r="F409" s="64">
        <f t="shared" si="27"/>
        <v>0</v>
      </c>
      <c r="G409" s="8"/>
    </row>
    <row r="410" spans="1:7" ht="26.25" x14ac:dyDescent="0.25">
      <c r="A410" s="45" t="s">
        <v>68</v>
      </c>
      <c r="B410" s="58" t="s">
        <v>1178</v>
      </c>
      <c r="C410" s="62" t="s">
        <v>547</v>
      </c>
      <c r="D410" s="63">
        <f t="shared" si="28"/>
        <v>531300</v>
      </c>
      <c r="E410" s="63">
        <f t="shared" si="28"/>
        <v>0</v>
      </c>
      <c r="F410" s="61">
        <f t="shared" si="27"/>
        <v>0</v>
      </c>
      <c r="G410" s="8"/>
    </row>
    <row r="411" spans="1:7" x14ac:dyDescent="0.25">
      <c r="A411" s="45" t="s">
        <v>69</v>
      </c>
      <c r="B411" s="58" t="s">
        <v>1178</v>
      </c>
      <c r="C411" s="62" t="s">
        <v>548</v>
      </c>
      <c r="D411" s="63">
        <f t="shared" si="28"/>
        <v>531300</v>
      </c>
      <c r="E411" s="63">
        <f t="shared" si="28"/>
        <v>0</v>
      </c>
      <c r="F411" s="61">
        <f t="shared" si="27"/>
        <v>0</v>
      </c>
      <c r="G411" s="8"/>
    </row>
    <row r="412" spans="1:7" ht="39" x14ac:dyDescent="0.25">
      <c r="A412" s="45" t="s">
        <v>70</v>
      </c>
      <c r="B412" s="58" t="s">
        <v>1178</v>
      </c>
      <c r="C412" s="62" t="s">
        <v>549</v>
      </c>
      <c r="D412" s="63">
        <v>531300</v>
      </c>
      <c r="E412" s="11">
        <v>0</v>
      </c>
      <c r="F412" s="61">
        <f t="shared" si="27"/>
        <v>0</v>
      </c>
      <c r="G412" s="8"/>
    </row>
    <row r="413" spans="1:7" x14ac:dyDescent="0.25">
      <c r="A413" s="44" t="s">
        <v>82</v>
      </c>
      <c r="B413" s="58" t="s">
        <v>1178</v>
      </c>
      <c r="C413" s="59" t="s">
        <v>550</v>
      </c>
      <c r="D413" s="60">
        <f>D414+D417+D420+D423+D426</f>
        <v>56770500</v>
      </c>
      <c r="E413" s="60">
        <f>E414+E417+E420+E423+E426</f>
        <v>28053392.629999999</v>
      </c>
      <c r="F413" s="64">
        <f t="shared" si="27"/>
        <v>49.415440466439435</v>
      </c>
      <c r="G413" s="8"/>
    </row>
    <row r="414" spans="1:7" ht="64.5" x14ac:dyDescent="0.25">
      <c r="A414" s="44" t="s">
        <v>552</v>
      </c>
      <c r="B414" s="58" t="s">
        <v>1178</v>
      </c>
      <c r="C414" s="59" t="s">
        <v>551</v>
      </c>
      <c r="D414" s="60">
        <f>D415</f>
        <v>3182500</v>
      </c>
      <c r="E414" s="60">
        <f>E415</f>
        <v>1039110</v>
      </c>
      <c r="F414" s="64">
        <f t="shared" si="27"/>
        <v>32.650746268656718</v>
      </c>
      <c r="G414" s="8"/>
    </row>
    <row r="415" spans="1:7" x14ac:dyDescent="0.25">
      <c r="A415" s="45" t="s">
        <v>32</v>
      </c>
      <c r="B415" s="58" t="s">
        <v>1178</v>
      </c>
      <c r="C415" s="62" t="s">
        <v>553</v>
      </c>
      <c r="D415" s="63">
        <f>D416</f>
        <v>3182500</v>
      </c>
      <c r="E415" s="63">
        <f>E416</f>
        <v>1039110</v>
      </c>
      <c r="F415" s="61">
        <f t="shared" si="27"/>
        <v>32.650746268656718</v>
      </c>
      <c r="G415" s="8"/>
    </row>
    <row r="416" spans="1:7" x14ac:dyDescent="0.25">
      <c r="A416" s="45" t="s">
        <v>8</v>
      </c>
      <c r="B416" s="58" t="s">
        <v>1178</v>
      </c>
      <c r="C416" s="62" t="s">
        <v>554</v>
      </c>
      <c r="D416" s="63">
        <v>3182500</v>
      </c>
      <c r="E416" s="11">
        <v>1039110</v>
      </c>
      <c r="F416" s="61">
        <f t="shared" si="27"/>
        <v>32.650746268656718</v>
      </c>
      <c r="G416" s="8"/>
    </row>
    <row r="417" spans="1:7" ht="26.25" x14ac:dyDescent="0.25">
      <c r="A417" s="44" t="s">
        <v>556</v>
      </c>
      <c r="B417" s="58" t="s">
        <v>1178</v>
      </c>
      <c r="C417" s="59" t="s">
        <v>555</v>
      </c>
      <c r="D417" s="60">
        <f>D418</f>
        <v>2000000</v>
      </c>
      <c r="E417" s="60">
        <f>E418</f>
        <v>2000000</v>
      </c>
      <c r="F417" s="64">
        <f t="shared" si="27"/>
        <v>100</v>
      </c>
      <c r="G417" s="8"/>
    </row>
    <row r="418" spans="1:7" x14ac:dyDescent="0.25">
      <c r="A418" s="45" t="s">
        <v>32</v>
      </c>
      <c r="B418" s="58" t="s">
        <v>1178</v>
      </c>
      <c r="C418" s="62" t="s">
        <v>558</v>
      </c>
      <c r="D418" s="63">
        <f>D419</f>
        <v>2000000</v>
      </c>
      <c r="E418" s="63">
        <f>E419</f>
        <v>2000000</v>
      </c>
      <c r="F418" s="61">
        <f t="shared" si="27"/>
        <v>100</v>
      </c>
      <c r="G418" s="8"/>
    </row>
    <row r="419" spans="1:7" x14ac:dyDescent="0.25">
      <c r="A419" s="45" t="s">
        <v>1264</v>
      </c>
      <c r="B419" s="58" t="s">
        <v>1178</v>
      </c>
      <c r="C419" s="62" t="s">
        <v>1267</v>
      </c>
      <c r="D419" s="63">
        <v>2000000</v>
      </c>
      <c r="E419" s="11">
        <v>2000000</v>
      </c>
      <c r="F419" s="61">
        <f t="shared" si="27"/>
        <v>100</v>
      </c>
      <c r="G419" s="8"/>
    </row>
    <row r="420" spans="1:7" ht="26.25" x14ac:dyDescent="0.25">
      <c r="A420" s="44" t="s">
        <v>557</v>
      </c>
      <c r="B420" s="58" t="s">
        <v>1178</v>
      </c>
      <c r="C420" s="59" t="s">
        <v>559</v>
      </c>
      <c r="D420" s="60">
        <f>D421</f>
        <v>27233600</v>
      </c>
      <c r="E420" s="60">
        <f>E421</f>
        <v>19763936.129999999</v>
      </c>
      <c r="F420" s="64">
        <f t="shared" si="27"/>
        <v>72.571882270430649</v>
      </c>
      <c r="G420" s="8"/>
    </row>
    <row r="421" spans="1:7" x14ac:dyDescent="0.25">
      <c r="A421" s="45" t="s">
        <v>32</v>
      </c>
      <c r="B421" s="58" t="s">
        <v>1178</v>
      </c>
      <c r="C421" s="62" t="s">
        <v>560</v>
      </c>
      <c r="D421" s="63">
        <f>D422</f>
        <v>27233600</v>
      </c>
      <c r="E421" s="63">
        <f>E422</f>
        <v>19763936.129999999</v>
      </c>
      <c r="F421" s="61">
        <f t="shared" si="27"/>
        <v>72.571882270430649</v>
      </c>
      <c r="G421" s="8"/>
    </row>
    <row r="422" spans="1:7" x14ac:dyDescent="0.25">
      <c r="A422" s="45" t="s">
        <v>1264</v>
      </c>
      <c r="B422" s="58" t="s">
        <v>1178</v>
      </c>
      <c r="C422" s="62" t="s">
        <v>1268</v>
      </c>
      <c r="D422" s="63">
        <v>27233600</v>
      </c>
      <c r="E422" s="11">
        <v>19763936.129999999</v>
      </c>
      <c r="F422" s="61">
        <f t="shared" si="27"/>
        <v>72.571882270430649</v>
      </c>
      <c r="G422" s="8"/>
    </row>
    <row r="423" spans="1:7" x14ac:dyDescent="0.25">
      <c r="A423" s="44" t="s">
        <v>562</v>
      </c>
      <c r="B423" s="58" t="s">
        <v>1178</v>
      </c>
      <c r="C423" s="59" t="s">
        <v>561</v>
      </c>
      <c r="D423" s="60">
        <f>D424</f>
        <v>24354374.59</v>
      </c>
      <c r="E423" s="60">
        <f>E424</f>
        <v>5250346.5</v>
      </c>
      <c r="F423" s="64">
        <f t="shared" si="27"/>
        <v>21.558124929867066</v>
      </c>
      <c r="G423" s="8"/>
    </row>
    <row r="424" spans="1:7" x14ac:dyDescent="0.25">
      <c r="A424" s="45" t="s">
        <v>32</v>
      </c>
      <c r="B424" s="58" t="s">
        <v>1178</v>
      </c>
      <c r="C424" s="62" t="s">
        <v>563</v>
      </c>
      <c r="D424" s="63">
        <f>D425</f>
        <v>24354374.59</v>
      </c>
      <c r="E424" s="63">
        <f>E425</f>
        <v>5250346.5</v>
      </c>
      <c r="F424" s="61">
        <f t="shared" si="27"/>
        <v>21.558124929867066</v>
      </c>
      <c r="G424" s="8"/>
    </row>
    <row r="425" spans="1:7" x14ac:dyDescent="0.25">
      <c r="A425" s="45" t="s">
        <v>1264</v>
      </c>
      <c r="B425" s="58" t="s">
        <v>1178</v>
      </c>
      <c r="C425" s="62" t="s">
        <v>1269</v>
      </c>
      <c r="D425" s="63">
        <v>24354374.59</v>
      </c>
      <c r="E425" s="11">
        <v>5250346.5</v>
      </c>
      <c r="F425" s="61">
        <f t="shared" si="27"/>
        <v>21.558124929867066</v>
      </c>
      <c r="G425" s="8"/>
    </row>
    <row r="426" spans="1:7" s="33" customFormat="1" ht="12.75" x14ac:dyDescent="0.2">
      <c r="A426" s="87" t="s">
        <v>23</v>
      </c>
      <c r="B426" s="66" t="s">
        <v>1178</v>
      </c>
      <c r="C426" s="59" t="s">
        <v>1272</v>
      </c>
      <c r="D426" s="99">
        <f>D427</f>
        <v>25.41</v>
      </c>
      <c r="E426" s="99">
        <f>E427</f>
        <v>0</v>
      </c>
      <c r="F426" s="64">
        <f t="shared" si="27"/>
        <v>0</v>
      </c>
      <c r="G426" s="32"/>
    </row>
    <row r="427" spans="1:7" ht="51.75" x14ac:dyDescent="0.25">
      <c r="A427" s="88" t="s">
        <v>76</v>
      </c>
      <c r="B427" s="58" t="s">
        <v>1178</v>
      </c>
      <c r="C427" s="62" t="s">
        <v>1270</v>
      </c>
      <c r="D427" s="63">
        <f>D428</f>
        <v>25.41</v>
      </c>
      <c r="E427" s="60">
        <f>E428</f>
        <v>0</v>
      </c>
      <c r="F427" s="61">
        <f t="shared" si="27"/>
        <v>0</v>
      </c>
      <c r="G427" s="8"/>
    </row>
    <row r="428" spans="1:7" ht="51.75" x14ac:dyDescent="0.25">
      <c r="A428" s="85" t="s">
        <v>77</v>
      </c>
      <c r="B428" s="58" t="s">
        <v>1178</v>
      </c>
      <c r="C428" s="62" t="s">
        <v>1271</v>
      </c>
      <c r="D428" s="63">
        <v>25.41</v>
      </c>
      <c r="E428" s="11">
        <v>0</v>
      </c>
      <c r="F428" s="61">
        <f t="shared" si="27"/>
        <v>0</v>
      </c>
      <c r="G428" s="8"/>
    </row>
    <row r="429" spans="1:7" x14ac:dyDescent="0.25">
      <c r="A429" s="44" t="s">
        <v>83</v>
      </c>
      <c r="B429" s="58" t="s">
        <v>1178</v>
      </c>
      <c r="C429" s="59" t="s">
        <v>564</v>
      </c>
      <c r="D429" s="60">
        <f>D430</f>
        <v>1600000</v>
      </c>
      <c r="E429" s="60">
        <f>E430</f>
        <v>540375</v>
      </c>
      <c r="F429" s="64">
        <f t="shared" si="27"/>
        <v>33.7734375</v>
      </c>
      <c r="G429" s="8"/>
    </row>
    <row r="430" spans="1:7" x14ac:dyDescent="0.25">
      <c r="A430" s="44" t="s">
        <v>84</v>
      </c>
      <c r="B430" s="58" t="s">
        <v>1178</v>
      </c>
      <c r="C430" s="59" t="s">
        <v>565</v>
      </c>
      <c r="D430" s="60">
        <f>D431+D435</f>
        <v>1600000</v>
      </c>
      <c r="E430" s="60">
        <f>E431+E435</f>
        <v>540375</v>
      </c>
      <c r="F430" s="64">
        <f t="shared" si="27"/>
        <v>33.7734375</v>
      </c>
      <c r="G430" s="8"/>
    </row>
    <row r="431" spans="1:7" s="33" customFormat="1" ht="45" customHeight="1" x14ac:dyDescent="0.2">
      <c r="A431" s="87" t="s">
        <v>1277</v>
      </c>
      <c r="B431" s="67" t="s">
        <v>1178</v>
      </c>
      <c r="C431" s="59" t="s">
        <v>1273</v>
      </c>
      <c r="D431" s="99">
        <f t="shared" ref="D431:E433" si="29">D432</f>
        <v>800000</v>
      </c>
      <c r="E431" s="99">
        <f t="shared" si="29"/>
        <v>0</v>
      </c>
      <c r="F431" s="64">
        <f t="shared" si="27"/>
        <v>0</v>
      </c>
      <c r="G431" s="32"/>
    </row>
    <row r="432" spans="1:7" ht="26.25" x14ac:dyDescent="0.25">
      <c r="A432" s="85" t="s">
        <v>19</v>
      </c>
      <c r="B432" s="58" t="s">
        <v>1178</v>
      </c>
      <c r="C432" s="62" t="s">
        <v>1274</v>
      </c>
      <c r="D432" s="98">
        <f t="shared" si="29"/>
        <v>800000</v>
      </c>
      <c r="E432" s="98">
        <f t="shared" si="29"/>
        <v>0</v>
      </c>
      <c r="F432" s="61">
        <f t="shared" si="27"/>
        <v>0</v>
      </c>
      <c r="G432" s="8"/>
    </row>
    <row r="433" spans="1:7" ht="26.25" x14ac:dyDescent="0.25">
      <c r="A433" s="85" t="s">
        <v>20</v>
      </c>
      <c r="B433" s="58" t="s">
        <v>1178</v>
      </c>
      <c r="C433" s="62" t="s">
        <v>1275</v>
      </c>
      <c r="D433" s="98">
        <f t="shared" si="29"/>
        <v>800000</v>
      </c>
      <c r="E433" s="98">
        <f t="shared" si="29"/>
        <v>0</v>
      </c>
      <c r="F433" s="61">
        <f t="shared" si="27"/>
        <v>0</v>
      </c>
      <c r="G433" s="8"/>
    </row>
    <row r="434" spans="1:7" x14ac:dyDescent="0.25">
      <c r="A434" s="85" t="s">
        <v>22</v>
      </c>
      <c r="B434" s="58" t="s">
        <v>1178</v>
      </c>
      <c r="C434" s="62" t="s">
        <v>1276</v>
      </c>
      <c r="D434" s="98">
        <v>800000</v>
      </c>
      <c r="E434" s="10"/>
      <c r="F434" s="61">
        <f t="shared" si="27"/>
        <v>0</v>
      </c>
      <c r="G434" s="8"/>
    </row>
    <row r="435" spans="1:7" ht="39" x14ac:dyDescent="0.25">
      <c r="A435" s="44" t="s">
        <v>567</v>
      </c>
      <c r="B435" s="58" t="s">
        <v>1178</v>
      </c>
      <c r="C435" s="59" t="s">
        <v>566</v>
      </c>
      <c r="D435" s="60">
        <f t="shared" ref="D435:E437" si="30">D436</f>
        <v>800000</v>
      </c>
      <c r="E435" s="60">
        <f t="shared" si="30"/>
        <v>540375</v>
      </c>
      <c r="F435" s="64">
        <f t="shared" si="27"/>
        <v>67.546875</v>
      </c>
      <c r="G435" s="8"/>
    </row>
    <row r="436" spans="1:7" ht="26.25" x14ac:dyDescent="0.25">
      <c r="A436" s="45" t="s">
        <v>19</v>
      </c>
      <c r="B436" s="58" t="s">
        <v>1178</v>
      </c>
      <c r="C436" s="62" t="s">
        <v>568</v>
      </c>
      <c r="D436" s="63">
        <f t="shared" si="30"/>
        <v>800000</v>
      </c>
      <c r="E436" s="63">
        <f t="shared" si="30"/>
        <v>540375</v>
      </c>
      <c r="F436" s="61">
        <f t="shared" si="27"/>
        <v>67.546875</v>
      </c>
      <c r="G436" s="8"/>
    </row>
    <row r="437" spans="1:7" ht="26.25" x14ac:dyDescent="0.25">
      <c r="A437" s="45" t="s">
        <v>20</v>
      </c>
      <c r="B437" s="58" t="s">
        <v>1178</v>
      </c>
      <c r="C437" s="62" t="s">
        <v>569</v>
      </c>
      <c r="D437" s="63">
        <f t="shared" si="30"/>
        <v>800000</v>
      </c>
      <c r="E437" s="63">
        <f t="shared" si="30"/>
        <v>540375</v>
      </c>
      <c r="F437" s="61">
        <f t="shared" si="27"/>
        <v>67.546875</v>
      </c>
      <c r="G437" s="8"/>
    </row>
    <row r="438" spans="1:7" x14ac:dyDescent="0.25">
      <c r="A438" s="45" t="s">
        <v>22</v>
      </c>
      <c r="B438" s="58" t="s">
        <v>1178</v>
      </c>
      <c r="C438" s="62" t="s">
        <v>570</v>
      </c>
      <c r="D438" s="63">
        <v>800000</v>
      </c>
      <c r="E438" s="11">
        <v>540375</v>
      </c>
      <c r="F438" s="61">
        <f t="shared" si="27"/>
        <v>67.546875</v>
      </c>
      <c r="G438" s="8"/>
    </row>
    <row r="439" spans="1:7" x14ac:dyDescent="0.25">
      <c r="A439" s="44" t="s">
        <v>85</v>
      </c>
      <c r="B439" s="58" t="s">
        <v>1178</v>
      </c>
      <c r="C439" s="59" t="s">
        <v>571</v>
      </c>
      <c r="D439" s="60">
        <f>D440+D534+D642+D705+D714</f>
        <v>2518726420.6299996</v>
      </c>
      <c r="E439" s="60">
        <f>E440+E534+E642+E705+E714</f>
        <v>1506819002.9699998</v>
      </c>
      <c r="F439" s="64">
        <f t="shared" si="27"/>
        <v>59.824639572927687</v>
      </c>
      <c r="G439" s="8"/>
    </row>
    <row r="440" spans="1:7" x14ac:dyDescent="0.25">
      <c r="A440" s="44" t="s">
        <v>86</v>
      </c>
      <c r="B440" s="58" t="s">
        <v>1178</v>
      </c>
      <c r="C440" s="59" t="s">
        <v>572</v>
      </c>
      <c r="D440" s="60">
        <f>D441+D448+D456+D460+D464+D470+D479+D507+D516+D521+D526+D530+D493</f>
        <v>789059474.33999991</v>
      </c>
      <c r="E440" s="60">
        <f>E441+E448+E456+E460+E464+E470+E479+E507+E516+E521+E526+E530+E493</f>
        <v>476834688.29000008</v>
      </c>
      <c r="F440" s="64">
        <f t="shared" si="27"/>
        <v>60.430766475346253</v>
      </c>
      <c r="G440" s="8"/>
    </row>
    <row r="441" spans="1:7" ht="77.25" x14ac:dyDescent="0.25">
      <c r="A441" s="44" t="s">
        <v>574</v>
      </c>
      <c r="B441" s="58" t="s">
        <v>1178</v>
      </c>
      <c r="C441" s="59" t="s">
        <v>573</v>
      </c>
      <c r="D441" s="60">
        <f>D442+D445</f>
        <v>7107549.75</v>
      </c>
      <c r="E441" s="60">
        <f>E442+E445</f>
        <v>617706.99</v>
      </c>
      <c r="F441" s="64">
        <f t="shared" si="27"/>
        <v>8.6908570706803712</v>
      </c>
      <c r="G441" s="8"/>
    </row>
    <row r="442" spans="1:7" ht="26.25" x14ac:dyDescent="0.25">
      <c r="A442" s="45" t="s">
        <v>19</v>
      </c>
      <c r="B442" s="58" t="s">
        <v>1178</v>
      </c>
      <c r="C442" s="62" t="s">
        <v>576</v>
      </c>
      <c r="D442" s="63">
        <f>D443</f>
        <v>6712149.75</v>
      </c>
      <c r="E442" s="63">
        <f>E443</f>
        <v>617706.99</v>
      </c>
      <c r="F442" s="61">
        <f t="shared" si="27"/>
        <v>9.2028189627324686</v>
      </c>
      <c r="G442" s="8"/>
    </row>
    <row r="443" spans="1:7" ht="26.25" x14ac:dyDescent="0.25">
      <c r="A443" s="45" t="s">
        <v>20</v>
      </c>
      <c r="B443" s="58" t="s">
        <v>1178</v>
      </c>
      <c r="C443" s="62" t="s">
        <v>577</v>
      </c>
      <c r="D443" s="63">
        <f>D444</f>
        <v>6712149.75</v>
      </c>
      <c r="E443" s="63">
        <f>E444</f>
        <v>617706.99</v>
      </c>
      <c r="F443" s="61">
        <f t="shared" si="27"/>
        <v>9.2028189627324686</v>
      </c>
      <c r="G443" s="8"/>
    </row>
    <row r="444" spans="1:7" ht="26.25" x14ac:dyDescent="0.25">
      <c r="A444" s="45" t="s">
        <v>74</v>
      </c>
      <c r="B444" s="58" t="s">
        <v>1178</v>
      </c>
      <c r="C444" s="62" t="s">
        <v>578</v>
      </c>
      <c r="D444" s="63">
        <v>6712149.75</v>
      </c>
      <c r="E444" s="11">
        <v>617706.99</v>
      </c>
      <c r="F444" s="61">
        <f t="shared" si="27"/>
        <v>9.2028189627324686</v>
      </c>
      <c r="G444" s="8"/>
    </row>
    <row r="445" spans="1:7" ht="26.25" x14ac:dyDescent="0.25">
      <c r="A445" s="45" t="s">
        <v>68</v>
      </c>
      <c r="B445" s="58" t="s">
        <v>1178</v>
      </c>
      <c r="C445" s="62" t="s">
        <v>579</v>
      </c>
      <c r="D445" s="63">
        <f>D446</f>
        <v>395400</v>
      </c>
      <c r="E445" s="63">
        <f>E446</f>
        <v>0</v>
      </c>
      <c r="F445" s="61">
        <f t="shared" si="27"/>
        <v>0</v>
      </c>
      <c r="G445" s="8"/>
    </row>
    <row r="446" spans="1:7" x14ac:dyDescent="0.25">
      <c r="A446" s="45" t="s">
        <v>69</v>
      </c>
      <c r="B446" s="58" t="s">
        <v>1178</v>
      </c>
      <c r="C446" s="62" t="s">
        <v>580</v>
      </c>
      <c r="D446" s="63">
        <f>D447</f>
        <v>395400</v>
      </c>
      <c r="E446" s="63">
        <f>E447</f>
        <v>0</v>
      </c>
      <c r="F446" s="61">
        <f t="shared" si="27"/>
        <v>0</v>
      </c>
      <c r="G446" s="8"/>
    </row>
    <row r="447" spans="1:7" ht="39" x14ac:dyDescent="0.25">
      <c r="A447" s="45" t="s">
        <v>70</v>
      </c>
      <c r="B447" s="58" t="s">
        <v>1178</v>
      </c>
      <c r="C447" s="62" t="s">
        <v>581</v>
      </c>
      <c r="D447" s="63">
        <v>395400</v>
      </c>
      <c r="E447" s="11">
        <v>0</v>
      </c>
      <c r="F447" s="61">
        <f t="shared" si="27"/>
        <v>0</v>
      </c>
      <c r="G447" s="8"/>
    </row>
    <row r="448" spans="1:7" ht="26.25" x14ac:dyDescent="0.25">
      <c r="A448" s="44" t="s">
        <v>575</v>
      </c>
      <c r="B448" s="58" t="s">
        <v>1178</v>
      </c>
      <c r="C448" s="59" t="s">
        <v>582</v>
      </c>
      <c r="D448" s="60">
        <f>D449+D453</f>
        <v>11639094.66</v>
      </c>
      <c r="E448" s="60">
        <f>E449+E453</f>
        <v>2164808.7200000002</v>
      </c>
      <c r="F448" s="64">
        <f t="shared" si="27"/>
        <v>18.599459693714699</v>
      </c>
      <c r="G448" s="8"/>
    </row>
    <row r="449" spans="1:7" ht="26.25" x14ac:dyDescent="0.25">
      <c r="A449" s="45" t="s">
        <v>19</v>
      </c>
      <c r="B449" s="58" t="s">
        <v>1178</v>
      </c>
      <c r="C449" s="62" t="s">
        <v>583</v>
      </c>
      <c r="D449" s="63">
        <f>D450</f>
        <v>11189094.66</v>
      </c>
      <c r="E449" s="11">
        <f>E450</f>
        <v>2164808.7200000002</v>
      </c>
      <c r="F449" s="61">
        <f t="shared" si="27"/>
        <v>19.34748776180253</v>
      </c>
      <c r="G449" s="8"/>
    </row>
    <row r="450" spans="1:7" ht="26.25" x14ac:dyDescent="0.25">
      <c r="A450" s="45" t="s">
        <v>20</v>
      </c>
      <c r="B450" s="58" t="s">
        <v>1178</v>
      </c>
      <c r="C450" s="62" t="s">
        <v>584</v>
      </c>
      <c r="D450" s="63">
        <f>D451+D452</f>
        <v>11189094.66</v>
      </c>
      <c r="E450" s="63">
        <f>E451+E452</f>
        <v>2164808.7200000002</v>
      </c>
      <c r="F450" s="61">
        <f t="shared" si="27"/>
        <v>19.34748776180253</v>
      </c>
      <c r="G450" s="8"/>
    </row>
    <row r="451" spans="1:7" ht="26.25" x14ac:dyDescent="0.25">
      <c r="A451" s="45" t="s">
        <v>74</v>
      </c>
      <c r="B451" s="58" t="s">
        <v>1178</v>
      </c>
      <c r="C451" s="62" t="s">
        <v>585</v>
      </c>
      <c r="D451" s="63">
        <v>9733277.5999999996</v>
      </c>
      <c r="E451" s="11">
        <v>1429231.05</v>
      </c>
      <c r="F451" s="61">
        <f t="shared" si="27"/>
        <v>14.683964731469285</v>
      </c>
      <c r="G451" s="8"/>
    </row>
    <row r="452" spans="1:7" x14ac:dyDescent="0.25">
      <c r="A452" s="45" t="s">
        <v>22</v>
      </c>
      <c r="B452" s="58" t="s">
        <v>1178</v>
      </c>
      <c r="C452" s="62" t="s">
        <v>586</v>
      </c>
      <c r="D452" s="63">
        <v>1455817.06</v>
      </c>
      <c r="E452" s="11">
        <v>735577.67</v>
      </c>
      <c r="F452" s="61">
        <f t="shared" si="27"/>
        <v>50.526792837556108</v>
      </c>
      <c r="G452" s="8"/>
    </row>
    <row r="453" spans="1:7" ht="26.25" x14ac:dyDescent="0.25">
      <c r="A453" s="45" t="s">
        <v>68</v>
      </c>
      <c r="B453" s="58" t="s">
        <v>1178</v>
      </c>
      <c r="C453" s="62" t="s">
        <v>587</v>
      </c>
      <c r="D453" s="63">
        <f>D454</f>
        <v>450000</v>
      </c>
      <c r="E453" s="11"/>
      <c r="F453" s="61">
        <f t="shared" si="27"/>
        <v>0</v>
      </c>
      <c r="G453" s="8"/>
    </row>
    <row r="454" spans="1:7" x14ac:dyDescent="0.25">
      <c r="A454" s="45" t="s">
        <v>69</v>
      </c>
      <c r="B454" s="58" t="s">
        <v>1178</v>
      </c>
      <c r="C454" s="62" t="s">
        <v>588</v>
      </c>
      <c r="D454" s="63">
        <f>D455</f>
        <v>450000</v>
      </c>
      <c r="E454" s="11"/>
      <c r="F454" s="61">
        <f t="shared" si="27"/>
        <v>0</v>
      </c>
      <c r="G454" s="8"/>
    </row>
    <row r="455" spans="1:7" ht="39" x14ac:dyDescent="0.25">
      <c r="A455" s="45" t="s">
        <v>70</v>
      </c>
      <c r="B455" s="58" t="s">
        <v>1178</v>
      </c>
      <c r="C455" s="62" t="s">
        <v>589</v>
      </c>
      <c r="D455" s="63">
        <v>450000</v>
      </c>
      <c r="E455" s="11"/>
      <c r="F455" s="61">
        <f t="shared" si="27"/>
        <v>0</v>
      </c>
      <c r="G455" s="8"/>
    </row>
    <row r="456" spans="1:7" ht="26.25" x14ac:dyDescent="0.25">
      <c r="A456" s="44" t="s">
        <v>592</v>
      </c>
      <c r="B456" s="58" t="s">
        <v>1178</v>
      </c>
      <c r="C456" s="59" t="s">
        <v>590</v>
      </c>
      <c r="D456" s="60">
        <f t="shared" ref="D456:E458" si="31">D457</f>
        <v>12206240</v>
      </c>
      <c r="E456" s="60">
        <f t="shared" si="31"/>
        <v>8300841</v>
      </c>
      <c r="F456" s="64">
        <f t="shared" si="27"/>
        <v>68.004897495051708</v>
      </c>
      <c r="G456" s="8"/>
    </row>
    <row r="457" spans="1:7" ht="26.25" x14ac:dyDescent="0.25">
      <c r="A457" s="45" t="s">
        <v>43</v>
      </c>
      <c r="B457" s="58" t="s">
        <v>1178</v>
      </c>
      <c r="C457" s="62" t="s">
        <v>591</v>
      </c>
      <c r="D457" s="63">
        <f t="shared" si="31"/>
        <v>12206240</v>
      </c>
      <c r="E457" s="63">
        <f t="shared" si="31"/>
        <v>8300841</v>
      </c>
      <c r="F457" s="61">
        <f t="shared" si="27"/>
        <v>68.004897495051708</v>
      </c>
      <c r="G457" s="8"/>
    </row>
    <row r="458" spans="1:7" x14ac:dyDescent="0.25">
      <c r="A458" s="45" t="s">
        <v>63</v>
      </c>
      <c r="B458" s="58" t="s">
        <v>1178</v>
      </c>
      <c r="C458" s="62" t="s">
        <v>593</v>
      </c>
      <c r="D458" s="63">
        <f t="shared" si="31"/>
        <v>12206240</v>
      </c>
      <c r="E458" s="63">
        <f t="shared" si="31"/>
        <v>8300841</v>
      </c>
      <c r="F458" s="61">
        <f t="shared" si="27"/>
        <v>68.004897495051708</v>
      </c>
      <c r="G458" s="8"/>
    </row>
    <row r="459" spans="1:7" ht="51.75" x14ac:dyDescent="0.25">
      <c r="A459" s="45" t="s">
        <v>87</v>
      </c>
      <c r="B459" s="58" t="s">
        <v>1178</v>
      </c>
      <c r="C459" s="62" t="s">
        <v>594</v>
      </c>
      <c r="D459" s="63">
        <v>12206240</v>
      </c>
      <c r="E459" s="11">
        <v>8300841</v>
      </c>
      <c r="F459" s="61">
        <f t="shared" si="27"/>
        <v>68.004897495051708</v>
      </c>
      <c r="G459" s="8"/>
    </row>
    <row r="460" spans="1:7" ht="26.25" x14ac:dyDescent="0.25">
      <c r="A460" s="44" t="s">
        <v>597</v>
      </c>
      <c r="B460" s="58" t="s">
        <v>1178</v>
      </c>
      <c r="C460" s="59" t="s">
        <v>595</v>
      </c>
      <c r="D460" s="60">
        <f t="shared" ref="D460:E462" si="32">D461</f>
        <v>30237833.649999999</v>
      </c>
      <c r="E460" s="10">
        <f t="shared" si="32"/>
        <v>18697491</v>
      </c>
      <c r="F460" s="64">
        <f t="shared" si="27"/>
        <v>61.834757133800167</v>
      </c>
      <c r="G460" s="8"/>
    </row>
    <row r="461" spans="1:7" x14ac:dyDescent="0.25">
      <c r="A461" s="45" t="s">
        <v>598</v>
      </c>
      <c r="B461" s="58" t="s">
        <v>1178</v>
      </c>
      <c r="C461" s="62" t="s">
        <v>596</v>
      </c>
      <c r="D461" s="63">
        <f t="shared" si="32"/>
        <v>30237833.649999999</v>
      </c>
      <c r="E461" s="63">
        <f t="shared" si="32"/>
        <v>18697491</v>
      </c>
      <c r="F461" s="61">
        <f t="shared" si="27"/>
        <v>61.834757133800167</v>
      </c>
      <c r="G461" s="8"/>
    </row>
    <row r="462" spans="1:7" x14ac:dyDescent="0.25">
      <c r="A462" s="45" t="s">
        <v>88</v>
      </c>
      <c r="B462" s="58" t="s">
        <v>1178</v>
      </c>
      <c r="C462" s="62" t="s">
        <v>599</v>
      </c>
      <c r="D462" s="63">
        <f t="shared" si="32"/>
        <v>30237833.649999999</v>
      </c>
      <c r="E462" s="63">
        <f t="shared" si="32"/>
        <v>18697491</v>
      </c>
      <c r="F462" s="61">
        <f t="shared" si="27"/>
        <v>61.834757133800167</v>
      </c>
      <c r="G462" s="8"/>
    </row>
    <row r="463" spans="1:7" ht="51.75" x14ac:dyDescent="0.25">
      <c r="A463" s="45" t="s">
        <v>89</v>
      </c>
      <c r="B463" s="58" t="s">
        <v>1178</v>
      </c>
      <c r="C463" s="62" t="s">
        <v>600</v>
      </c>
      <c r="D463" s="63">
        <v>30237833.649999999</v>
      </c>
      <c r="E463" s="11">
        <v>18697491</v>
      </c>
      <c r="F463" s="61">
        <f t="shared" si="27"/>
        <v>61.834757133800167</v>
      </c>
      <c r="G463" s="8"/>
    </row>
    <row r="464" spans="1:7" ht="26.25" x14ac:dyDescent="0.25">
      <c r="A464" s="44" t="s">
        <v>602</v>
      </c>
      <c r="B464" s="58" t="s">
        <v>1178</v>
      </c>
      <c r="C464" s="59" t="s">
        <v>601</v>
      </c>
      <c r="D464" s="60">
        <f>D465</f>
        <v>93249900</v>
      </c>
      <c r="E464" s="60">
        <f>E465</f>
        <v>59439605.350000001</v>
      </c>
      <c r="F464" s="64">
        <f t="shared" si="27"/>
        <v>63.742272485010709</v>
      </c>
      <c r="G464" s="8"/>
    </row>
    <row r="465" spans="1:7" ht="64.5" x14ac:dyDescent="0.25">
      <c r="A465" s="45" t="s">
        <v>14</v>
      </c>
      <c r="B465" s="58" t="s">
        <v>1178</v>
      </c>
      <c r="C465" s="62" t="s">
        <v>603</v>
      </c>
      <c r="D465" s="63">
        <f>D466</f>
        <v>93249900</v>
      </c>
      <c r="E465" s="63">
        <f>E466</f>
        <v>59439605.350000001</v>
      </c>
      <c r="F465" s="61">
        <f t="shared" si="27"/>
        <v>63.742272485010709</v>
      </c>
      <c r="G465" s="8"/>
    </row>
    <row r="466" spans="1:7" x14ac:dyDescent="0.25">
      <c r="A466" s="45" t="s">
        <v>52</v>
      </c>
      <c r="B466" s="58" t="s">
        <v>1178</v>
      </c>
      <c r="C466" s="62" t="s">
        <v>604</v>
      </c>
      <c r="D466" s="63">
        <f>D467+D468+D469</f>
        <v>93249900</v>
      </c>
      <c r="E466" s="63">
        <f>E467+E468+E469</f>
        <v>59439605.350000001</v>
      </c>
      <c r="F466" s="61">
        <f t="shared" si="27"/>
        <v>63.742272485010709</v>
      </c>
      <c r="G466" s="8"/>
    </row>
    <row r="467" spans="1:7" x14ac:dyDescent="0.25">
      <c r="A467" s="45" t="s">
        <v>53</v>
      </c>
      <c r="B467" s="58" t="s">
        <v>1178</v>
      </c>
      <c r="C467" s="62" t="s">
        <v>605</v>
      </c>
      <c r="D467" s="63">
        <v>68884336</v>
      </c>
      <c r="E467" s="98">
        <v>44268934.130000003</v>
      </c>
      <c r="F467" s="61">
        <f t="shared" si="27"/>
        <v>64.265603329616184</v>
      </c>
      <c r="G467" s="8"/>
    </row>
    <row r="468" spans="1:7" ht="26.25" x14ac:dyDescent="0.25">
      <c r="A468" s="45" t="s">
        <v>90</v>
      </c>
      <c r="B468" s="58" t="s">
        <v>1178</v>
      </c>
      <c r="C468" s="62" t="s">
        <v>606</v>
      </c>
      <c r="D468" s="63">
        <v>38000</v>
      </c>
      <c r="E468" s="98">
        <v>18665.849999999999</v>
      </c>
      <c r="F468" s="61">
        <f t="shared" ref="F468:F531" si="33">E468/D468*100</f>
        <v>49.120657894736837</v>
      </c>
      <c r="G468" s="8"/>
    </row>
    <row r="469" spans="1:7" ht="39" x14ac:dyDescent="0.25">
      <c r="A469" s="45" t="s">
        <v>54</v>
      </c>
      <c r="B469" s="58" t="s">
        <v>1178</v>
      </c>
      <c r="C469" s="62" t="s">
        <v>607</v>
      </c>
      <c r="D469" s="63">
        <v>24327564</v>
      </c>
      <c r="E469" s="98">
        <v>15152005.369999999</v>
      </c>
      <c r="F469" s="61">
        <f t="shared" si="33"/>
        <v>62.283282329459702</v>
      </c>
      <c r="G469" s="8"/>
    </row>
    <row r="470" spans="1:7" ht="26.25" x14ac:dyDescent="0.25">
      <c r="A470" s="44" t="s">
        <v>609</v>
      </c>
      <c r="B470" s="58" t="s">
        <v>1178</v>
      </c>
      <c r="C470" s="59" t="s">
        <v>608</v>
      </c>
      <c r="D470" s="60">
        <f>D471+D475</f>
        <v>121971485</v>
      </c>
      <c r="E470" s="60">
        <f>E471+E475</f>
        <v>59354984.769999996</v>
      </c>
      <c r="F470" s="64">
        <f t="shared" si="33"/>
        <v>48.663000839909422</v>
      </c>
      <c r="G470" s="8"/>
    </row>
    <row r="471" spans="1:7" ht="26.25" x14ac:dyDescent="0.25">
      <c r="A471" s="45" t="s">
        <v>19</v>
      </c>
      <c r="B471" s="58" t="s">
        <v>1178</v>
      </c>
      <c r="C471" s="62" t="s">
        <v>610</v>
      </c>
      <c r="D471" s="63">
        <f>D472</f>
        <v>99194925</v>
      </c>
      <c r="E471" s="11">
        <f>E472</f>
        <v>45006182.169999994</v>
      </c>
      <c r="F471" s="61">
        <f t="shared" si="33"/>
        <v>45.371456422795816</v>
      </c>
      <c r="G471" s="8"/>
    </row>
    <row r="472" spans="1:7" ht="26.25" x14ac:dyDescent="0.25">
      <c r="A472" s="45" t="s">
        <v>20</v>
      </c>
      <c r="B472" s="58" t="s">
        <v>1178</v>
      </c>
      <c r="C472" s="62" t="s">
        <v>611</v>
      </c>
      <c r="D472" s="63">
        <f>D473+D474</f>
        <v>99194925</v>
      </c>
      <c r="E472" s="63">
        <f>E473+E474</f>
        <v>45006182.169999994</v>
      </c>
      <c r="F472" s="61">
        <f t="shared" si="33"/>
        <v>45.371456422795816</v>
      </c>
      <c r="G472" s="8"/>
    </row>
    <row r="473" spans="1:7" ht="26.25" x14ac:dyDescent="0.25">
      <c r="A473" s="45" t="s">
        <v>21</v>
      </c>
      <c r="B473" s="58" t="s">
        <v>1178</v>
      </c>
      <c r="C473" s="62" t="s">
        <v>612</v>
      </c>
      <c r="D473" s="63">
        <v>1464866</v>
      </c>
      <c r="E473" s="11">
        <v>812332.94</v>
      </c>
      <c r="F473" s="61">
        <f t="shared" si="33"/>
        <v>55.454419721667371</v>
      </c>
      <c r="G473" s="8"/>
    </row>
    <row r="474" spans="1:7" x14ac:dyDescent="0.25">
      <c r="A474" s="45" t="s">
        <v>22</v>
      </c>
      <c r="B474" s="58" t="s">
        <v>1178</v>
      </c>
      <c r="C474" s="62" t="s">
        <v>613</v>
      </c>
      <c r="D474" s="63">
        <v>97730059</v>
      </c>
      <c r="E474" s="11">
        <v>44193849.229999997</v>
      </c>
      <c r="F474" s="61">
        <f t="shared" si="33"/>
        <v>45.220323902597862</v>
      </c>
      <c r="G474" s="8"/>
    </row>
    <row r="475" spans="1:7" x14ac:dyDescent="0.25">
      <c r="A475" s="45" t="s">
        <v>23</v>
      </c>
      <c r="B475" s="58" t="s">
        <v>1178</v>
      </c>
      <c r="C475" s="62" t="s">
        <v>614</v>
      </c>
      <c r="D475" s="63">
        <f>D476</f>
        <v>22776560</v>
      </c>
      <c r="E475" s="11">
        <f>E476</f>
        <v>14348802.6</v>
      </c>
      <c r="F475" s="61">
        <f t="shared" si="33"/>
        <v>62.998111216092333</v>
      </c>
      <c r="G475" s="8"/>
    </row>
    <row r="476" spans="1:7" x14ac:dyDescent="0.25">
      <c r="A476" s="45" t="s">
        <v>24</v>
      </c>
      <c r="B476" s="58" t="s">
        <v>1178</v>
      </c>
      <c r="C476" s="62" t="s">
        <v>615</v>
      </c>
      <c r="D476" s="63">
        <f>D477+D478</f>
        <v>22776560</v>
      </c>
      <c r="E476" s="63">
        <f>E477+E478</f>
        <v>14348802.6</v>
      </c>
      <c r="F476" s="61">
        <f t="shared" si="33"/>
        <v>62.998111216092333</v>
      </c>
      <c r="G476" s="8"/>
    </row>
    <row r="477" spans="1:7" ht="26.25" x14ac:dyDescent="0.25">
      <c r="A477" s="45" t="s">
        <v>30</v>
      </c>
      <c r="B477" s="58" t="s">
        <v>1178</v>
      </c>
      <c r="C477" s="62" t="s">
        <v>616</v>
      </c>
      <c r="D477" s="63">
        <v>22620560</v>
      </c>
      <c r="E477" s="11">
        <v>14218062.609999999</v>
      </c>
      <c r="F477" s="61">
        <f t="shared" si="33"/>
        <v>62.854600460819711</v>
      </c>
      <c r="G477" s="8"/>
    </row>
    <row r="478" spans="1:7" x14ac:dyDescent="0.25">
      <c r="A478" s="45" t="s">
        <v>31</v>
      </c>
      <c r="B478" s="58" t="s">
        <v>1178</v>
      </c>
      <c r="C478" s="62" t="s">
        <v>617</v>
      </c>
      <c r="D478" s="63">
        <v>156000</v>
      </c>
      <c r="E478" s="11">
        <v>130739.99</v>
      </c>
      <c r="F478" s="61">
        <f t="shared" si="33"/>
        <v>83.807685897435903</v>
      </c>
      <c r="G478" s="8"/>
    </row>
    <row r="479" spans="1:7" ht="26.25" x14ac:dyDescent="0.25">
      <c r="A479" s="44" t="s">
        <v>619</v>
      </c>
      <c r="B479" s="58" t="s">
        <v>1178</v>
      </c>
      <c r="C479" s="59" t="s">
        <v>618</v>
      </c>
      <c r="D479" s="60">
        <f>D480+D484+D488</f>
        <v>459553600</v>
      </c>
      <c r="E479" s="60">
        <f>E480+E484+E488</f>
        <v>306644257.22000003</v>
      </c>
      <c r="F479" s="64">
        <f t="shared" si="33"/>
        <v>66.726548811716427</v>
      </c>
      <c r="G479" s="8"/>
    </row>
    <row r="480" spans="1:7" ht="64.5" x14ac:dyDescent="0.25">
      <c r="A480" s="45" t="s">
        <v>14</v>
      </c>
      <c r="B480" s="58" t="s">
        <v>1178</v>
      </c>
      <c r="C480" s="62" t="s">
        <v>620</v>
      </c>
      <c r="D480" s="63">
        <f>D481</f>
        <v>335575426</v>
      </c>
      <c r="E480" s="63">
        <f>E481</f>
        <v>218905800.22</v>
      </c>
      <c r="F480" s="61">
        <f t="shared" si="33"/>
        <v>65.232965008587968</v>
      </c>
      <c r="G480" s="8"/>
    </row>
    <row r="481" spans="1:7" x14ac:dyDescent="0.25">
      <c r="A481" s="45" t="s">
        <v>52</v>
      </c>
      <c r="B481" s="58" t="s">
        <v>1178</v>
      </c>
      <c r="C481" s="62" t="s">
        <v>621</v>
      </c>
      <c r="D481" s="63">
        <f>D482+D483</f>
        <v>335575426</v>
      </c>
      <c r="E481" s="63">
        <f>E482+E483</f>
        <v>218905800.22</v>
      </c>
      <c r="F481" s="61">
        <f t="shared" si="33"/>
        <v>65.232965008587968</v>
      </c>
      <c r="G481" s="8"/>
    </row>
    <row r="482" spans="1:7" x14ac:dyDescent="0.25">
      <c r="A482" s="45" t="s">
        <v>53</v>
      </c>
      <c r="B482" s="58" t="s">
        <v>1178</v>
      </c>
      <c r="C482" s="62" t="s">
        <v>622</v>
      </c>
      <c r="D482" s="63">
        <v>258892814</v>
      </c>
      <c r="E482" s="11">
        <v>169609283.88</v>
      </c>
      <c r="F482" s="61">
        <f t="shared" si="33"/>
        <v>65.513322389859766</v>
      </c>
      <c r="G482" s="8"/>
    </row>
    <row r="483" spans="1:7" ht="39" x14ac:dyDescent="0.25">
      <c r="A483" s="45" t="s">
        <v>54</v>
      </c>
      <c r="B483" s="58" t="s">
        <v>1178</v>
      </c>
      <c r="C483" s="62" t="s">
        <v>623</v>
      </c>
      <c r="D483" s="63">
        <v>76682612</v>
      </c>
      <c r="E483" s="11">
        <v>49296516.340000004</v>
      </c>
      <c r="F483" s="61">
        <f t="shared" si="33"/>
        <v>64.286433461604048</v>
      </c>
      <c r="G483" s="8"/>
    </row>
    <row r="484" spans="1:7" ht="26.25" x14ac:dyDescent="0.25">
      <c r="A484" s="45" t="s">
        <v>19</v>
      </c>
      <c r="B484" s="58" t="s">
        <v>1178</v>
      </c>
      <c r="C484" s="62" t="s">
        <v>624</v>
      </c>
      <c r="D484" s="63">
        <f>D485</f>
        <v>4626300</v>
      </c>
      <c r="E484" s="11">
        <f>E485</f>
        <v>2342045</v>
      </c>
      <c r="F484" s="61">
        <f t="shared" si="33"/>
        <v>50.624581198798182</v>
      </c>
      <c r="G484" s="8"/>
    </row>
    <row r="485" spans="1:7" ht="26.25" x14ac:dyDescent="0.25">
      <c r="A485" s="45" t="s">
        <v>20</v>
      </c>
      <c r="B485" s="58" t="s">
        <v>1178</v>
      </c>
      <c r="C485" s="62" t="s">
        <v>625</v>
      </c>
      <c r="D485" s="63">
        <f>D486+D487</f>
        <v>4626300</v>
      </c>
      <c r="E485" s="63">
        <f>E486+E487</f>
        <v>2342045</v>
      </c>
      <c r="F485" s="61">
        <f t="shared" si="33"/>
        <v>50.624581198798182</v>
      </c>
      <c r="G485" s="8"/>
    </row>
    <row r="486" spans="1:7" ht="26.25" x14ac:dyDescent="0.25">
      <c r="A486" s="45" t="s">
        <v>21</v>
      </c>
      <c r="B486" s="58" t="s">
        <v>1178</v>
      </c>
      <c r="C486" s="62" t="s">
        <v>626</v>
      </c>
      <c r="D486" s="63">
        <v>399700</v>
      </c>
      <c r="E486" s="11">
        <v>229970</v>
      </c>
      <c r="F486" s="61">
        <f t="shared" si="33"/>
        <v>57.535651738804106</v>
      </c>
      <c r="G486" s="8"/>
    </row>
    <row r="487" spans="1:7" x14ac:dyDescent="0.25">
      <c r="A487" s="45" t="s">
        <v>22</v>
      </c>
      <c r="B487" s="58" t="s">
        <v>1178</v>
      </c>
      <c r="C487" s="62" t="s">
        <v>627</v>
      </c>
      <c r="D487" s="63">
        <v>4226600</v>
      </c>
      <c r="E487" s="11">
        <v>2112075</v>
      </c>
      <c r="F487" s="61">
        <f t="shared" si="33"/>
        <v>49.971016893010933</v>
      </c>
      <c r="G487" s="8"/>
    </row>
    <row r="488" spans="1:7" ht="26.25" x14ac:dyDescent="0.25">
      <c r="A488" s="45" t="s">
        <v>43</v>
      </c>
      <c r="B488" s="58" t="s">
        <v>1178</v>
      </c>
      <c r="C488" s="62" t="s">
        <v>628</v>
      </c>
      <c r="D488" s="63">
        <f>D489+D491</f>
        <v>119351874</v>
      </c>
      <c r="E488" s="63">
        <f>E489+E491</f>
        <v>85396412</v>
      </c>
      <c r="F488" s="61">
        <f t="shared" si="33"/>
        <v>71.55012245555524</v>
      </c>
      <c r="G488" s="8"/>
    </row>
    <row r="489" spans="1:7" x14ac:dyDescent="0.25">
      <c r="A489" s="45" t="s">
        <v>63</v>
      </c>
      <c r="B489" s="58" t="s">
        <v>1178</v>
      </c>
      <c r="C489" s="62" t="s">
        <v>629</v>
      </c>
      <c r="D489" s="63">
        <f>D490</f>
        <v>74695256</v>
      </c>
      <c r="E489" s="11">
        <f>E490</f>
        <v>53543885</v>
      </c>
      <c r="F489" s="61">
        <f t="shared" si="33"/>
        <v>71.683113315790763</v>
      </c>
      <c r="G489" s="8"/>
    </row>
    <row r="490" spans="1:7" ht="51.75" x14ac:dyDescent="0.25">
      <c r="A490" s="45" t="s">
        <v>87</v>
      </c>
      <c r="B490" s="58" t="s">
        <v>1178</v>
      </c>
      <c r="C490" s="62" t="s">
        <v>630</v>
      </c>
      <c r="D490" s="63">
        <v>74695256</v>
      </c>
      <c r="E490" s="11">
        <v>53543885</v>
      </c>
      <c r="F490" s="61">
        <f t="shared" si="33"/>
        <v>71.683113315790763</v>
      </c>
      <c r="G490" s="8"/>
    </row>
    <row r="491" spans="1:7" x14ac:dyDescent="0.25">
      <c r="A491" s="45" t="s">
        <v>88</v>
      </c>
      <c r="B491" s="58" t="s">
        <v>1178</v>
      </c>
      <c r="C491" s="62" t="s">
        <v>631</v>
      </c>
      <c r="D491" s="63">
        <f>D492</f>
        <v>44656618</v>
      </c>
      <c r="E491" s="11">
        <f>E492</f>
        <v>31852527</v>
      </c>
      <c r="F491" s="61">
        <f t="shared" si="33"/>
        <v>71.327674209453122</v>
      </c>
      <c r="G491" s="8"/>
    </row>
    <row r="492" spans="1:7" ht="51.75" x14ac:dyDescent="0.25">
      <c r="A492" s="45" t="s">
        <v>89</v>
      </c>
      <c r="B492" s="58" t="s">
        <v>1178</v>
      </c>
      <c r="C492" s="62" t="s">
        <v>632</v>
      </c>
      <c r="D492" s="63">
        <v>44656618</v>
      </c>
      <c r="E492" s="11">
        <v>31852527</v>
      </c>
      <c r="F492" s="61">
        <f t="shared" si="33"/>
        <v>71.327674209453122</v>
      </c>
      <c r="G492" s="8"/>
    </row>
    <row r="493" spans="1:7" s="31" customFormat="1" ht="51.75" x14ac:dyDescent="0.25">
      <c r="A493" s="44" t="s">
        <v>55</v>
      </c>
      <c r="B493" s="58" t="s">
        <v>1178</v>
      </c>
      <c r="C493" s="59" t="s">
        <v>633</v>
      </c>
      <c r="D493" s="60">
        <f>D494+D497+D501+D504</f>
        <v>12700400</v>
      </c>
      <c r="E493" s="60">
        <f>E494+E497+E501+E504</f>
        <v>8205175.7199999997</v>
      </c>
      <c r="F493" s="64">
        <f t="shared" si="33"/>
        <v>64.605648011086259</v>
      </c>
      <c r="G493" s="30"/>
    </row>
    <row r="494" spans="1:7" ht="64.5" x14ac:dyDescent="0.25">
      <c r="A494" s="45" t="s">
        <v>14</v>
      </c>
      <c r="B494" s="58" t="s">
        <v>1178</v>
      </c>
      <c r="C494" s="62" t="s">
        <v>634</v>
      </c>
      <c r="D494" s="63">
        <f>D495</f>
        <v>10465700</v>
      </c>
      <c r="E494" s="11">
        <f>E495</f>
        <v>7320475.7199999997</v>
      </c>
      <c r="F494" s="61">
        <f t="shared" si="33"/>
        <v>69.947310929990351</v>
      </c>
      <c r="G494" s="8"/>
    </row>
    <row r="495" spans="1:7" x14ac:dyDescent="0.25">
      <c r="A495" s="45" t="s">
        <v>52</v>
      </c>
      <c r="B495" s="58" t="s">
        <v>1178</v>
      </c>
      <c r="C495" s="62" t="s">
        <v>635</v>
      </c>
      <c r="D495" s="63">
        <f>D496</f>
        <v>10465700</v>
      </c>
      <c r="E495" s="11">
        <f>E496</f>
        <v>7320475.7199999997</v>
      </c>
      <c r="F495" s="61">
        <f t="shared" si="33"/>
        <v>69.947310929990351</v>
      </c>
      <c r="G495" s="8"/>
    </row>
    <row r="496" spans="1:7" x14ac:dyDescent="0.25">
      <c r="A496" s="45" t="s">
        <v>53</v>
      </c>
      <c r="B496" s="58" t="s">
        <v>1178</v>
      </c>
      <c r="C496" s="62" t="s">
        <v>636</v>
      </c>
      <c r="D496" s="63">
        <v>10465700</v>
      </c>
      <c r="E496" s="11">
        <v>7320475.7199999997</v>
      </c>
      <c r="F496" s="61">
        <f t="shared" si="33"/>
        <v>69.947310929990351</v>
      </c>
      <c r="G496" s="8"/>
    </row>
    <row r="497" spans="1:7" ht="26.25" x14ac:dyDescent="0.25">
      <c r="A497" s="45" t="s">
        <v>19</v>
      </c>
      <c r="B497" s="58" t="s">
        <v>1178</v>
      </c>
      <c r="C497" s="62" t="s">
        <v>637</v>
      </c>
      <c r="D497" s="63">
        <f>D498</f>
        <v>1794700</v>
      </c>
      <c r="E497" s="11">
        <f>E498</f>
        <v>844700</v>
      </c>
      <c r="F497" s="61">
        <f t="shared" si="33"/>
        <v>47.066362066083464</v>
      </c>
      <c r="G497" s="8"/>
    </row>
    <row r="498" spans="1:7" ht="26.25" x14ac:dyDescent="0.25">
      <c r="A498" s="45" t="s">
        <v>20</v>
      </c>
      <c r="B498" s="58" t="s">
        <v>1178</v>
      </c>
      <c r="C498" s="62" t="s">
        <v>638</v>
      </c>
      <c r="D498" s="63">
        <f>D499+D500</f>
        <v>1794700</v>
      </c>
      <c r="E498" s="63">
        <f>E499+E500</f>
        <v>844700</v>
      </c>
      <c r="F498" s="61">
        <f t="shared" si="33"/>
        <v>47.066362066083464</v>
      </c>
      <c r="G498" s="8"/>
    </row>
    <row r="499" spans="1:7" ht="26.25" x14ac:dyDescent="0.25">
      <c r="A499" s="45" t="s">
        <v>21</v>
      </c>
      <c r="B499" s="58" t="s">
        <v>1178</v>
      </c>
      <c r="C499" s="62" t="s">
        <v>639</v>
      </c>
      <c r="D499" s="63">
        <v>110000</v>
      </c>
      <c r="E499" s="11">
        <v>110000</v>
      </c>
      <c r="F499" s="61">
        <f t="shared" si="33"/>
        <v>100</v>
      </c>
      <c r="G499" s="8"/>
    </row>
    <row r="500" spans="1:7" x14ac:dyDescent="0.25">
      <c r="A500" s="45" t="s">
        <v>22</v>
      </c>
      <c r="B500" s="58" t="s">
        <v>1178</v>
      </c>
      <c r="C500" s="62" t="s">
        <v>640</v>
      </c>
      <c r="D500" s="63">
        <v>1684700</v>
      </c>
      <c r="E500" s="11">
        <v>734700</v>
      </c>
      <c r="F500" s="61">
        <f t="shared" si="33"/>
        <v>43.61013830355553</v>
      </c>
      <c r="G500" s="8"/>
    </row>
    <row r="501" spans="1:7" ht="26.25" x14ac:dyDescent="0.25">
      <c r="A501" s="45" t="s">
        <v>68</v>
      </c>
      <c r="B501" s="58" t="s">
        <v>1178</v>
      </c>
      <c r="C501" s="62" t="s">
        <v>641</v>
      </c>
      <c r="D501" s="63">
        <f>D502</f>
        <v>400000</v>
      </c>
      <c r="E501" s="63">
        <f>E502</f>
        <v>0</v>
      </c>
      <c r="F501" s="61">
        <f t="shared" si="33"/>
        <v>0</v>
      </c>
      <c r="G501" s="8"/>
    </row>
    <row r="502" spans="1:7" x14ac:dyDescent="0.25">
      <c r="A502" s="45" t="s">
        <v>69</v>
      </c>
      <c r="B502" s="58" t="s">
        <v>1178</v>
      </c>
      <c r="C502" s="62" t="s">
        <v>642</v>
      </c>
      <c r="D502" s="63">
        <f>D503</f>
        <v>400000</v>
      </c>
      <c r="E502" s="63">
        <f>E503</f>
        <v>0</v>
      </c>
      <c r="F502" s="61">
        <f t="shared" si="33"/>
        <v>0</v>
      </c>
      <c r="G502" s="8"/>
    </row>
    <row r="503" spans="1:7" ht="39" x14ac:dyDescent="0.25">
      <c r="A503" s="45" t="s">
        <v>70</v>
      </c>
      <c r="B503" s="58" t="s">
        <v>1178</v>
      </c>
      <c r="C503" s="62" t="s">
        <v>643</v>
      </c>
      <c r="D503" s="63">
        <v>400000</v>
      </c>
      <c r="E503" s="11"/>
      <c r="F503" s="61">
        <f t="shared" si="33"/>
        <v>0</v>
      </c>
      <c r="G503" s="8"/>
    </row>
    <row r="504" spans="1:7" ht="26.25" x14ac:dyDescent="0.25">
      <c r="A504" s="45" t="s">
        <v>43</v>
      </c>
      <c r="B504" s="58" t="s">
        <v>1178</v>
      </c>
      <c r="C504" s="62" t="s">
        <v>644</v>
      </c>
      <c r="D504" s="63">
        <f>D505</f>
        <v>40000</v>
      </c>
      <c r="E504" s="63">
        <f>E505</f>
        <v>40000</v>
      </c>
      <c r="F504" s="61">
        <f t="shared" si="33"/>
        <v>100</v>
      </c>
      <c r="G504" s="8"/>
    </row>
    <row r="505" spans="1:7" x14ac:dyDescent="0.25">
      <c r="A505" s="45" t="s">
        <v>88</v>
      </c>
      <c r="B505" s="58" t="s">
        <v>1178</v>
      </c>
      <c r="C505" s="62" t="s">
        <v>645</v>
      </c>
      <c r="D505" s="63">
        <f>D506</f>
        <v>40000</v>
      </c>
      <c r="E505" s="63">
        <f>E506</f>
        <v>40000</v>
      </c>
      <c r="F505" s="61">
        <f t="shared" si="33"/>
        <v>100</v>
      </c>
      <c r="G505" s="8"/>
    </row>
    <row r="506" spans="1:7" x14ac:dyDescent="0.25">
      <c r="A506" s="45" t="s">
        <v>91</v>
      </c>
      <c r="B506" s="58" t="s">
        <v>1178</v>
      </c>
      <c r="C506" s="62" t="s">
        <v>646</v>
      </c>
      <c r="D506" s="63">
        <v>40000</v>
      </c>
      <c r="E506" s="11">
        <v>40000</v>
      </c>
      <c r="F506" s="61">
        <f t="shared" si="33"/>
        <v>100</v>
      </c>
      <c r="G506" s="8"/>
    </row>
    <row r="507" spans="1:7" ht="26.25" x14ac:dyDescent="0.25">
      <c r="A507" s="44" t="s">
        <v>648</v>
      </c>
      <c r="B507" s="58" t="s">
        <v>1178</v>
      </c>
      <c r="C507" s="59" t="s">
        <v>647</v>
      </c>
      <c r="D507" s="60">
        <f>D508+D511</f>
        <v>11501697</v>
      </c>
      <c r="E507" s="60">
        <f>E508+E511</f>
        <v>5183970.0600000005</v>
      </c>
      <c r="F507" s="64">
        <f t="shared" si="33"/>
        <v>45.071349558243448</v>
      </c>
      <c r="G507" s="8"/>
    </row>
    <row r="508" spans="1:7" ht="26.25" x14ac:dyDescent="0.25">
      <c r="A508" s="45" t="s">
        <v>19</v>
      </c>
      <c r="B508" s="58" t="s">
        <v>1178</v>
      </c>
      <c r="C508" s="62" t="s">
        <v>649</v>
      </c>
      <c r="D508" s="63">
        <f>D509</f>
        <v>8903397</v>
      </c>
      <c r="E508" s="63">
        <f>E509</f>
        <v>3459503.06</v>
      </c>
      <c r="F508" s="61">
        <f t="shared" si="33"/>
        <v>38.855990135001285</v>
      </c>
      <c r="G508" s="8"/>
    </row>
    <row r="509" spans="1:7" ht="26.25" x14ac:dyDescent="0.25">
      <c r="A509" s="45" t="s">
        <v>20</v>
      </c>
      <c r="B509" s="58" t="s">
        <v>1178</v>
      </c>
      <c r="C509" s="62" t="s">
        <v>650</v>
      </c>
      <c r="D509" s="63">
        <f>D510</f>
        <v>8903397</v>
      </c>
      <c r="E509" s="63">
        <f>E510</f>
        <v>3459503.06</v>
      </c>
      <c r="F509" s="61">
        <f t="shared" si="33"/>
        <v>38.855990135001285</v>
      </c>
      <c r="G509" s="8"/>
    </row>
    <row r="510" spans="1:7" x14ac:dyDescent="0.25">
      <c r="A510" s="45" t="s">
        <v>22</v>
      </c>
      <c r="B510" s="58" t="s">
        <v>1178</v>
      </c>
      <c r="C510" s="62" t="s">
        <v>651</v>
      </c>
      <c r="D510" s="63">
        <v>8903397</v>
      </c>
      <c r="E510" s="11">
        <v>3459503.06</v>
      </c>
      <c r="F510" s="61">
        <f t="shared" si="33"/>
        <v>38.855990135001285</v>
      </c>
      <c r="G510" s="8"/>
    </row>
    <row r="511" spans="1:7" ht="26.25" x14ac:dyDescent="0.25">
      <c r="A511" s="45" t="s">
        <v>43</v>
      </c>
      <c r="B511" s="58" t="s">
        <v>1178</v>
      </c>
      <c r="C511" s="62" t="s">
        <v>652</v>
      </c>
      <c r="D511" s="63">
        <f>D512+D514</f>
        <v>2598300</v>
      </c>
      <c r="E511" s="63">
        <f>E512+E514</f>
        <v>1724467</v>
      </c>
      <c r="F511" s="61">
        <f t="shared" si="33"/>
        <v>66.369048993572719</v>
      </c>
      <c r="G511" s="8"/>
    </row>
    <row r="512" spans="1:7" x14ac:dyDescent="0.25">
      <c r="A512" s="45" t="s">
        <v>63</v>
      </c>
      <c r="B512" s="58" t="s">
        <v>1178</v>
      </c>
      <c r="C512" s="62" t="s">
        <v>653</v>
      </c>
      <c r="D512" s="63">
        <f>D513</f>
        <v>1296300</v>
      </c>
      <c r="E512" s="63">
        <f>E513</f>
        <v>958467</v>
      </c>
      <c r="F512" s="61">
        <f t="shared" si="33"/>
        <v>73.938671603795413</v>
      </c>
      <c r="G512" s="8"/>
    </row>
    <row r="513" spans="1:7" ht="51.75" x14ac:dyDescent="0.25">
      <c r="A513" s="45" t="s">
        <v>87</v>
      </c>
      <c r="B513" s="58" t="s">
        <v>1178</v>
      </c>
      <c r="C513" s="62" t="s">
        <v>654</v>
      </c>
      <c r="D513" s="63">
        <v>1296300</v>
      </c>
      <c r="E513" s="11">
        <v>958467</v>
      </c>
      <c r="F513" s="61">
        <f t="shared" si="33"/>
        <v>73.938671603795413</v>
      </c>
      <c r="G513" s="8"/>
    </row>
    <row r="514" spans="1:7" x14ac:dyDescent="0.25">
      <c r="A514" s="45" t="s">
        <v>88</v>
      </c>
      <c r="B514" s="58" t="s">
        <v>1178</v>
      </c>
      <c r="C514" s="62" t="s">
        <v>655</v>
      </c>
      <c r="D514" s="63">
        <f>D515</f>
        <v>1302000</v>
      </c>
      <c r="E514" s="11">
        <f>E515</f>
        <v>766000</v>
      </c>
      <c r="F514" s="61">
        <f t="shared" si="33"/>
        <v>58.832565284178187</v>
      </c>
      <c r="G514" s="8"/>
    </row>
    <row r="515" spans="1:7" ht="51.75" x14ac:dyDescent="0.25">
      <c r="A515" s="45" t="s">
        <v>89</v>
      </c>
      <c r="B515" s="58" t="s">
        <v>1178</v>
      </c>
      <c r="C515" s="62" t="s">
        <v>656</v>
      </c>
      <c r="D515" s="63">
        <v>1302000</v>
      </c>
      <c r="E515" s="11">
        <v>766000</v>
      </c>
      <c r="F515" s="61">
        <f t="shared" si="33"/>
        <v>58.832565284178187</v>
      </c>
      <c r="G515" s="8"/>
    </row>
    <row r="516" spans="1:7" x14ac:dyDescent="0.25">
      <c r="A516" s="44" t="s">
        <v>658</v>
      </c>
      <c r="B516" s="58" t="s">
        <v>1178</v>
      </c>
      <c r="C516" s="59" t="s">
        <v>657</v>
      </c>
      <c r="D516" s="60">
        <f>D517</f>
        <v>24979887.98</v>
      </c>
      <c r="E516" s="60">
        <f>E517</f>
        <v>7281378.5499999998</v>
      </c>
      <c r="F516" s="64">
        <f t="shared" si="33"/>
        <v>29.1489639818633</v>
      </c>
      <c r="G516" s="8"/>
    </row>
    <row r="517" spans="1:7" ht="26.25" x14ac:dyDescent="0.25">
      <c r="A517" s="45" t="s">
        <v>19</v>
      </c>
      <c r="B517" s="58" t="s">
        <v>1178</v>
      </c>
      <c r="C517" s="62" t="s">
        <v>659</v>
      </c>
      <c r="D517" s="63">
        <f>D518</f>
        <v>24979887.98</v>
      </c>
      <c r="E517" s="11">
        <f>E518</f>
        <v>7281378.5499999998</v>
      </c>
      <c r="F517" s="61">
        <f t="shared" si="33"/>
        <v>29.1489639818633</v>
      </c>
      <c r="G517" s="8"/>
    </row>
    <row r="518" spans="1:7" ht="26.25" x14ac:dyDescent="0.25">
      <c r="A518" s="45" t="s">
        <v>20</v>
      </c>
      <c r="B518" s="58" t="s">
        <v>1178</v>
      </c>
      <c r="C518" s="62" t="s">
        <v>660</v>
      </c>
      <c r="D518" s="63">
        <f>D519+D520</f>
        <v>24979887.98</v>
      </c>
      <c r="E518" s="63">
        <f>E519+E520</f>
        <v>7281378.5499999998</v>
      </c>
      <c r="F518" s="61">
        <f t="shared" si="33"/>
        <v>29.1489639818633</v>
      </c>
      <c r="G518" s="8"/>
    </row>
    <row r="519" spans="1:7" ht="26.25" x14ac:dyDescent="0.25">
      <c r="A519" s="45" t="s">
        <v>19</v>
      </c>
      <c r="B519" s="58" t="s">
        <v>1178</v>
      </c>
      <c r="C519" s="62" t="s">
        <v>1278</v>
      </c>
      <c r="D519" s="63">
        <v>3184740.56</v>
      </c>
      <c r="E519" s="11"/>
      <c r="F519" s="61">
        <f t="shared" si="33"/>
        <v>0</v>
      </c>
      <c r="G519" s="8"/>
    </row>
    <row r="520" spans="1:7" x14ac:dyDescent="0.25">
      <c r="A520" s="45" t="s">
        <v>22</v>
      </c>
      <c r="B520" s="58" t="s">
        <v>1178</v>
      </c>
      <c r="C520" s="62" t="s">
        <v>661</v>
      </c>
      <c r="D520" s="63">
        <v>21795147.420000002</v>
      </c>
      <c r="E520" s="11">
        <v>7281378.5499999998</v>
      </c>
      <c r="F520" s="61">
        <f t="shared" si="33"/>
        <v>33.408255561136272</v>
      </c>
      <c r="G520" s="8"/>
    </row>
    <row r="521" spans="1:7" ht="51.75" x14ac:dyDescent="0.25">
      <c r="A521" s="44" t="s">
        <v>663</v>
      </c>
      <c r="B521" s="58" t="s">
        <v>1178</v>
      </c>
      <c r="C521" s="59" t="s">
        <v>662</v>
      </c>
      <c r="D521" s="60">
        <f>D522</f>
        <v>2625000</v>
      </c>
      <c r="E521" s="60">
        <f>E522</f>
        <v>854777.40999999992</v>
      </c>
      <c r="F521" s="64">
        <f t="shared" si="33"/>
        <v>32.56294895238095</v>
      </c>
      <c r="G521" s="8"/>
    </row>
    <row r="522" spans="1:7" ht="26.25" x14ac:dyDescent="0.25">
      <c r="A522" s="45" t="s">
        <v>19</v>
      </c>
      <c r="B522" s="58" t="s">
        <v>1178</v>
      </c>
      <c r="C522" s="62" t="s">
        <v>664</v>
      </c>
      <c r="D522" s="63">
        <f>D523</f>
        <v>2625000</v>
      </c>
      <c r="E522" s="63">
        <f>E523</f>
        <v>854777.40999999992</v>
      </c>
      <c r="F522" s="61">
        <f t="shared" si="33"/>
        <v>32.56294895238095</v>
      </c>
      <c r="G522" s="8"/>
    </row>
    <row r="523" spans="1:7" ht="26.25" x14ac:dyDescent="0.25">
      <c r="A523" s="45" t="s">
        <v>20</v>
      </c>
      <c r="B523" s="58" t="s">
        <v>1178</v>
      </c>
      <c r="C523" s="62" t="s">
        <v>665</v>
      </c>
      <c r="D523" s="63">
        <f>D524+D525</f>
        <v>2625000</v>
      </c>
      <c r="E523" s="63">
        <f>E524+E525</f>
        <v>854777.40999999992</v>
      </c>
      <c r="F523" s="61">
        <f t="shared" si="33"/>
        <v>32.56294895238095</v>
      </c>
      <c r="G523" s="8"/>
    </row>
    <row r="524" spans="1:7" ht="26.25" x14ac:dyDescent="0.25">
      <c r="A524" s="45" t="s">
        <v>74</v>
      </c>
      <c r="B524" s="58" t="s">
        <v>1178</v>
      </c>
      <c r="C524" s="62" t="s">
        <v>666</v>
      </c>
      <c r="D524" s="63">
        <v>2144620</v>
      </c>
      <c r="E524" s="11">
        <v>491777.41</v>
      </c>
      <c r="F524" s="61">
        <f t="shared" si="33"/>
        <v>22.930748104559314</v>
      </c>
      <c r="G524" s="8"/>
    </row>
    <row r="525" spans="1:7" x14ac:dyDescent="0.25">
      <c r="A525" s="45" t="s">
        <v>22</v>
      </c>
      <c r="B525" s="58" t="s">
        <v>1178</v>
      </c>
      <c r="C525" s="62" t="s">
        <v>1279</v>
      </c>
      <c r="D525" s="63">
        <v>480380</v>
      </c>
      <c r="E525" s="11">
        <v>363000</v>
      </c>
      <c r="F525" s="61">
        <f t="shared" si="33"/>
        <v>75.565177567758852</v>
      </c>
      <c r="G525" s="8"/>
    </row>
    <row r="526" spans="1:7" ht="26.25" x14ac:dyDescent="0.25">
      <c r="A526" s="44" t="s">
        <v>668</v>
      </c>
      <c r="B526" s="58" t="s">
        <v>1178</v>
      </c>
      <c r="C526" s="59" t="s">
        <v>667</v>
      </c>
      <c r="D526" s="60">
        <f t="shared" ref="D526:E528" si="34">D527</f>
        <v>89691.5</v>
      </c>
      <c r="E526" s="60">
        <f t="shared" si="34"/>
        <v>89691.5</v>
      </c>
      <c r="F526" s="64">
        <f t="shared" si="33"/>
        <v>100</v>
      </c>
      <c r="G526" s="8"/>
    </row>
    <row r="527" spans="1:7" ht="26.25" x14ac:dyDescent="0.25">
      <c r="A527" s="45" t="s">
        <v>19</v>
      </c>
      <c r="B527" s="58" t="s">
        <v>1178</v>
      </c>
      <c r="C527" s="62" t="s">
        <v>669</v>
      </c>
      <c r="D527" s="63">
        <f t="shared" si="34"/>
        <v>89691.5</v>
      </c>
      <c r="E527" s="63">
        <f t="shared" si="34"/>
        <v>89691.5</v>
      </c>
      <c r="F527" s="61">
        <f t="shared" si="33"/>
        <v>100</v>
      </c>
      <c r="G527" s="8"/>
    </row>
    <row r="528" spans="1:7" ht="26.25" x14ac:dyDescent="0.25">
      <c r="A528" s="45" t="s">
        <v>20</v>
      </c>
      <c r="B528" s="58" t="s">
        <v>1178</v>
      </c>
      <c r="C528" s="62" t="s">
        <v>670</v>
      </c>
      <c r="D528" s="63">
        <f t="shared" si="34"/>
        <v>89691.5</v>
      </c>
      <c r="E528" s="63">
        <f t="shared" si="34"/>
        <v>89691.5</v>
      </c>
      <c r="F528" s="61">
        <f t="shared" si="33"/>
        <v>100</v>
      </c>
      <c r="G528" s="8"/>
    </row>
    <row r="529" spans="1:7" ht="26.25" x14ac:dyDescent="0.25">
      <c r="A529" s="45" t="s">
        <v>74</v>
      </c>
      <c r="B529" s="58" t="s">
        <v>1178</v>
      </c>
      <c r="C529" s="62" t="s">
        <v>671</v>
      </c>
      <c r="D529" s="63">
        <v>89691.5</v>
      </c>
      <c r="E529" s="11">
        <v>89691.5</v>
      </c>
      <c r="F529" s="61">
        <f t="shared" si="33"/>
        <v>100</v>
      </c>
      <c r="G529" s="8"/>
    </row>
    <row r="530" spans="1:7" s="31" customFormat="1" ht="26.25" x14ac:dyDescent="0.25">
      <c r="A530" s="87" t="s">
        <v>1284</v>
      </c>
      <c r="B530" s="58" t="s">
        <v>1178</v>
      </c>
      <c r="C530" s="59" t="s">
        <v>1280</v>
      </c>
      <c r="D530" s="60">
        <f t="shared" ref="D530:E532" si="35">D531</f>
        <v>1197094.8</v>
      </c>
      <c r="E530" s="60">
        <f t="shared" si="35"/>
        <v>0</v>
      </c>
      <c r="F530" s="64">
        <f t="shared" si="33"/>
        <v>0</v>
      </c>
      <c r="G530" s="30"/>
    </row>
    <row r="531" spans="1:7" ht="26.25" x14ac:dyDescent="0.25">
      <c r="A531" s="85" t="s">
        <v>19</v>
      </c>
      <c r="B531" s="58" t="s">
        <v>1178</v>
      </c>
      <c r="C531" s="62" t="s">
        <v>1281</v>
      </c>
      <c r="D531" s="63">
        <f t="shared" si="35"/>
        <v>1197094.8</v>
      </c>
      <c r="E531" s="63">
        <f t="shared" si="35"/>
        <v>0</v>
      </c>
      <c r="F531" s="61">
        <f t="shared" si="33"/>
        <v>0</v>
      </c>
      <c r="G531" s="8"/>
    </row>
    <row r="532" spans="1:7" ht="26.25" x14ac:dyDescent="0.25">
      <c r="A532" s="85" t="s">
        <v>20</v>
      </c>
      <c r="B532" s="58" t="s">
        <v>1178</v>
      </c>
      <c r="C532" s="62" t="s">
        <v>1282</v>
      </c>
      <c r="D532" s="63">
        <f t="shared" si="35"/>
        <v>1197094.8</v>
      </c>
      <c r="E532" s="63">
        <f t="shared" si="35"/>
        <v>0</v>
      </c>
      <c r="F532" s="61">
        <f t="shared" ref="F532:F595" si="36">E532/D532*100</f>
        <v>0</v>
      </c>
      <c r="G532" s="8"/>
    </row>
    <row r="533" spans="1:7" ht="39" x14ac:dyDescent="0.25">
      <c r="A533" s="85" t="s">
        <v>74</v>
      </c>
      <c r="B533" s="58" t="s">
        <v>1178</v>
      </c>
      <c r="C533" s="62" t="s">
        <v>1283</v>
      </c>
      <c r="D533" s="63">
        <v>1197094.8</v>
      </c>
      <c r="E533" s="11">
        <v>0</v>
      </c>
      <c r="F533" s="61">
        <f t="shared" si="36"/>
        <v>0</v>
      </c>
      <c r="G533" s="8"/>
    </row>
    <row r="534" spans="1:7" x14ac:dyDescent="0.25">
      <c r="A534" s="44" t="s">
        <v>92</v>
      </c>
      <c r="B534" s="58" t="s">
        <v>1178</v>
      </c>
      <c r="C534" s="59" t="s">
        <v>672</v>
      </c>
      <c r="D534" s="60">
        <f>D535+D540+D548+D554+D564+D568+D572+D585+D602+D611+D616+D625+D635</f>
        <v>1380791342.8600001</v>
      </c>
      <c r="E534" s="60">
        <f>E535+E540+E548+E554+E564+E568+E572+E585+E602+E611+E616+E625+E635</f>
        <v>810589443.09999979</v>
      </c>
      <c r="F534" s="64">
        <f t="shared" si="36"/>
        <v>58.704702002334777</v>
      </c>
      <c r="G534" s="8"/>
    </row>
    <row r="535" spans="1:7" ht="77.25" x14ac:dyDescent="0.25">
      <c r="A535" s="44" t="s">
        <v>574</v>
      </c>
      <c r="B535" s="58" t="s">
        <v>1178</v>
      </c>
      <c r="C535" s="59" t="s">
        <v>673</v>
      </c>
      <c r="D535" s="60">
        <f>D536</f>
        <v>7537702.3199999994</v>
      </c>
      <c r="E535" s="60">
        <f>E536</f>
        <v>540508.84</v>
      </c>
      <c r="F535" s="64">
        <f t="shared" si="36"/>
        <v>7.17073740847861</v>
      </c>
      <c r="G535" s="8"/>
    </row>
    <row r="536" spans="1:7" ht="26.25" x14ac:dyDescent="0.25">
      <c r="A536" s="45" t="s">
        <v>19</v>
      </c>
      <c r="B536" s="58" t="s">
        <v>1178</v>
      </c>
      <c r="C536" s="62" t="s">
        <v>674</v>
      </c>
      <c r="D536" s="63">
        <f>D537</f>
        <v>7537702.3199999994</v>
      </c>
      <c r="E536" s="63">
        <f>E537</f>
        <v>540508.84</v>
      </c>
      <c r="F536" s="61">
        <f t="shared" si="36"/>
        <v>7.17073740847861</v>
      </c>
      <c r="G536" s="8"/>
    </row>
    <row r="537" spans="1:7" ht="26.25" x14ac:dyDescent="0.25">
      <c r="A537" s="45" t="s">
        <v>20</v>
      </c>
      <c r="B537" s="58" t="s">
        <v>1178</v>
      </c>
      <c r="C537" s="62" t="s">
        <v>675</v>
      </c>
      <c r="D537" s="63">
        <f>D538+D539</f>
        <v>7537702.3199999994</v>
      </c>
      <c r="E537" s="63">
        <f>E538+E539</f>
        <v>540508.84</v>
      </c>
      <c r="F537" s="61">
        <f t="shared" si="36"/>
        <v>7.17073740847861</v>
      </c>
      <c r="G537" s="8"/>
    </row>
    <row r="538" spans="1:7" ht="26.25" x14ac:dyDescent="0.25">
      <c r="A538" s="45" t="s">
        <v>74</v>
      </c>
      <c r="B538" s="58" t="s">
        <v>1178</v>
      </c>
      <c r="C538" s="62" t="s">
        <v>676</v>
      </c>
      <c r="D538" s="63">
        <v>7478567.5199999996</v>
      </c>
      <c r="E538" s="11">
        <v>540508.84</v>
      </c>
      <c r="F538" s="61">
        <f t="shared" si="36"/>
        <v>7.2274381230698568</v>
      </c>
      <c r="G538" s="8"/>
    </row>
    <row r="539" spans="1:7" x14ac:dyDescent="0.25">
      <c r="A539" s="45" t="s">
        <v>1285</v>
      </c>
      <c r="B539" s="58" t="s">
        <v>1178</v>
      </c>
      <c r="C539" s="62" t="s">
        <v>1286</v>
      </c>
      <c r="D539" s="63">
        <v>59134.8</v>
      </c>
      <c r="E539" s="11">
        <v>0</v>
      </c>
      <c r="F539" s="61">
        <f t="shared" si="36"/>
        <v>0</v>
      </c>
      <c r="G539" s="8"/>
    </row>
    <row r="540" spans="1:7" ht="77.25" x14ac:dyDescent="0.25">
      <c r="A540" s="44" t="s">
        <v>574</v>
      </c>
      <c r="B540" s="58" t="s">
        <v>1178</v>
      </c>
      <c r="C540" s="59" t="s">
        <v>677</v>
      </c>
      <c r="D540" s="60">
        <f>D541+D545</f>
        <v>16935273.27</v>
      </c>
      <c r="E540" s="60">
        <f>E541+E545</f>
        <v>3782046.3099999996</v>
      </c>
      <c r="F540" s="64">
        <f t="shared" si="36"/>
        <v>22.332360687085622</v>
      </c>
      <c r="G540" s="8"/>
    </row>
    <row r="541" spans="1:7" ht="26.25" x14ac:dyDescent="0.25">
      <c r="A541" s="45" t="s">
        <v>19</v>
      </c>
      <c r="B541" s="58" t="s">
        <v>1178</v>
      </c>
      <c r="C541" s="62" t="s">
        <v>678</v>
      </c>
      <c r="D541" s="63">
        <f>D542</f>
        <v>14935273.27</v>
      </c>
      <c r="E541" s="11">
        <f>E542</f>
        <v>3782046.3099999996</v>
      </c>
      <c r="F541" s="61">
        <f t="shared" si="36"/>
        <v>25.322913358384096</v>
      </c>
      <c r="G541" s="8"/>
    </row>
    <row r="542" spans="1:7" ht="26.25" x14ac:dyDescent="0.25">
      <c r="A542" s="45" t="s">
        <v>20</v>
      </c>
      <c r="B542" s="58" t="s">
        <v>1178</v>
      </c>
      <c r="C542" s="62" t="s">
        <v>679</v>
      </c>
      <c r="D542" s="63">
        <f>D543+D544</f>
        <v>14935273.27</v>
      </c>
      <c r="E542" s="11">
        <f>E543+E544</f>
        <v>3782046.3099999996</v>
      </c>
      <c r="F542" s="61">
        <f t="shared" si="36"/>
        <v>25.322913358384096</v>
      </c>
      <c r="G542" s="8"/>
    </row>
    <row r="543" spans="1:7" ht="26.25" x14ac:dyDescent="0.25">
      <c r="A543" s="45" t="s">
        <v>74</v>
      </c>
      <c r="B543" s="58" t="s">
        <v>1178</v>
      </c>
      <c r="C543" s="62" t="s">
        <v>680</v>
      </c>
      <c r="D543" s="63">
        <v>11478003.27</v>
      </c>
      <c r="E543" s="11">
        <v>1324777.22</v>
      </c>
      <c r="F543" s="61">
        <f t="shared" si="36"/>
        <v>11.541878746999172</v>
      </c>
      <c r="G543" s="8"/>
    </row>
    <row r="544" spans="1:7" x14ac:dyDescent="0.25">
      <c r="A544" s="45" t="s">
        <v>22</v>
      </c>
      <c r="B544" s="58" t="s">
        <v>1178</v>
      </c>
      <c r="C544" s="62" t="s">
        <v>681</v>
      </c>
      <c r="D544" s="63">
        <v>3457270</v>
      </c>
      <c r="E544" s="11">
        <v>2457269.09</v>
      </c>
      <c r="F544" s="61">
        <f t="shared" si="36"/>
        <v>71.075417598278406</v>
      </c>
      <c r="G544" s="8"/>
    </row>
    <row r="545" spans="1:7" ht="26.25" x14ac:dyDescent="0.25">
      <c r="A545" s="45" t="s">
        <v>68</v>
      </c>
      <c r="B545" s="58" t="s">
        <v>1178</v>
      </c>
      <c r="C545" s="62" t="s">
        <v>682</v>
      </c>
      <c r="D545" s="63">
        <f>D546</f>
        <v>2000000</v>
      </c>
      <c r="E545" s="63">
        <f>E546</f>
        <v>0</v>
      </c>
      <c r="F545" s="61">
        <f t="shared" si="36"/>
        <v>0</v>
      </c>
      <c r="G545" s="8"/>
    </row>
    <row r="546" spans="1:7" x14ac:dyDescent="0.25">
      <c r="A546" s="45" t="s">
        <v>69</v>
      </c>
      <c r="B546" s="58" t="s">
        <v>1178</v>
      </c>
      <c r="C546" s="62" t="s">
        <v>683</v>
      </c>
      <c r="D546" s="63">
        <f>D547</f>
        <v>2000000</v>
      </c>
      <c r="E546" s="63">
        <f>E547</f>
        <v>0</v>
      </c>
      <c r="F546" s="61">
        <f t="shared" si="36"/>
        <v>0</v>
      </c>
      <c r="G546" s="8"/>
    </row>
    <row r="547" spans="1:7" ht="39" x14ac:dyDescent="0.25">
      <c r="A547" s="45" t="s">
        <v>70</v>
      </c>
      <c r="B547" s="58" t="s">
        <v>1178</v>
      </c>
      <c r="C547" s="62" t="s">
        <v>684</v>
      </c>
      <c r="D547" s="63">
        <v>2000000</v>
      </c>
      <c r="E547" s="11">
        <v>0</v>
      </c>
      <c r="F547" s="61">
        <f t="shared" si="36"/>
        <v>0</v>
      </c>
      <c r="G547" s="8"/>
    </row>
    <row r="548" spans="1:7" ht="39" x14ac:dyDescent="0.25">
      <c r="A548" s="44" t="s">
        <v>686</v>
      </c>
      <c r="B548" s="58" t="s">
        <v>1178</v>
      </c>
      <c r="C548" s="59" t="s">
        <v>685</v>
      </c>
      <c r="D548" s="60">
        <f>D549</f>
        <v>77909644</v>
      </c>
      <c r="E548" s="10">
        <f>E549</f>
        <v>48325983.700000003</v>
      </c>
      <c r="F548" s="64">
        <f t="shared" si="36"/>
        <v>62.028243512446288</v>
      </c>
      <c r="G548" s="8"/>
    </row>
    <row r="549" spans="1:7" ht="64.5" x14ac:dyDescent="0.25">
      <c r="A549" s="45" t="s">
        <v>14</v>
      </c>
      <c r="B549" s="58" t="s">
        <v>1178</v>
      </c>
      <c r="C549" s="62" t="s">
        <v>687</v>
      </c>
      <c r="D549" s="63">
        <f>D550</f>
        <v>77909644</v>
      </c>
      <c r="E549" s="11">
        <f>E550</f>
        <v>48325983.700000003</v>
      </c>
      <c r="F549" s="61">
        <f t="shared" si="36"/>
        <v>62.028243512446288</v>
      </c>
      <c r="G549" s="8"/>
    </row>
    <row r="550" spans="1:7" x14ac:dyDescent="0.25">
      <c r="A550" s="45" t="s">
        <v>52</v>
      </c>
      <c r="B550" s="58" t="s">
        <v>1178</v>
      </c>
      <c r="C550" s="62" t="s">
        <v>688</v>
      </c>
      <c r="D550" s="63">
        <f>D551+D552+D553</f>
        <v>77909644</v>
      </c>
      <c r="E550" s="63">
        <f>E551+E552+E553</f>
        <v>48325983.700000003</v>
      </c>
      <c r="F550" s="61">
        <f t="shared" si="36"/>
        <v>62.028243512446288</v>
      </c>
      <c r="G550" s="8"/>
    </row>
    <row r="551" spans="1:7" x14ac:dyDescent="0.25">
      <c r="A551" s="45" t="s">
        <v>53</v>
      </c>
      <c r="B551" s="58" t="s">
        <v>1178</v>
      </c>
      <c r="C551" s="62" t="s">
        <v>689</v>
      </c>
      <c r="D551" s="63">
        <v>53761312</v>
      </c>
      <c r="E551" s="11">
        <v>33236585.199999999</v>
      </c>
      <c r="F551" s="61">
        <f t="shared" si="36"/>
        <v>61.822496445027234</v>
      </c>
      <c r="G551" s="8"/>
    </row>
    <row r="552" spans="1:7" ht="26.25" x14ac:dyDescent="0.25">
      <c r="A552" s="45" t="s">
        <v>90</v>
      </c>
      <c r="B552" s="58" t="s">
        <v>1178</v>
      </c>
      <c r="C552" s="62" t="s">
        <v>690</v>
      </c>
      <c r="D552" s="63">
        <v>35740</v>
      </c>
      <c r="E552" s="11">
        <v>18836.23</v>
      </c>
      <c r="F552" s="61">
        <f t="shared" si="36"/>
        <v>52.703497481813088</v>
      </c>
      <c r="G552" s="8"/>
    </row>
    <row r="553" spans="1:7" ht="39" x14ac:dyDescent="0.25">
      <c r="A553" s="45" t="s">
        <v>54</v>
      </c>
      <c r="B553" s="58" t="s">
        <v>1178</v>
      </c>
      <c r="C553" s="62" t="s">
        <v>691</v>
      </c>
      <c r="D553" s="63">
        <v>24112592</v>
      </c>
      <c r="E553" s="11">
        <v>15070562.27</v>
      </c>
      <c r="F553" s="61">
        <f t="shared" si="36"/>
        <v>62.500797384204901</v>
      </c>
      <c r="G553" s="8"/>
    </row>
    <row r="554" spans="1:7" ht="39" x14ac:dyDescent="0.25">
      <c r="A554" s="44" t="s">
        <v>692</v>
      </c>
      <c r="B554" s="58" t="s">
        <v>1178</v>
      </c>
      <c r="C554" s="59" t="s">
        <v>693</v>
      </c>
      <c r="D554" s="60">
        <f>D555+D559</f>
        <v>87382271</v>
      </c>
      <c r="E554" s="60">
        <f>E555+E559</f>
        <v>42520916.169999994</v>
      </c>
      <c r="F554" s="64">
        <f t="shared" si="36"/>
        <v>48.660804627062163</v>
      </c>
      <c r="G554" s="8"/>
    </row>
    <row r="555" spans="1:7" ht="26.25" x14ac:dyDescent="0.25">
      <c r="A555" s="45" t="s">
        <v>19</v>
      </c>
      <c r="B555" s="58" t="s">
        <v>1178</v>
      </c>
      <c r="C555" s="62" t="s">
        <v>694</v>
      </c>
      <c r="D555" s="63">
        <f>D556</f>
        <v>78004328</v>
      </c>
      <c r="E555" s="11">
        <f>E556</f>
        <v>36288045.799999997</v>
      </c>
      <c r="F555" s="61">
        <f t="shared" si="36"/>
        <v>46.520554346676761</v>
      </c>
      <c r="G555" s="8"/>
    </row>
    <row r="556" spans="1:7" ht="26.25" x14ac:dyDescent="0.25">
      <c r="A556" s="45" t="s">
        <v>20</v>
      </c>
      <c r="B556" s="58" t="s">
        <v>1178</v>
      </c>
      <c r="C556" s="62" t="s">
        <v>695</v>
      </c>
      <c r="D556" s="63">
        <f>D557+D558</f>
        <v>78004328</v>
      </c>
      <c r="E556" s="11">
        <f>E557+E558</f>
        <v>36288045.799999997</v>
      </c>
      <c r="F556" s="61">
        <f t="shared" si="36"/>
        <v>46.520554346676761</v>
      </c>
      <c r="G556" s="8"/>
    </row>
    <row r="557" spans="1:7" ht="26.25" x14ac:dyDescent="0.25">
      <c r="A557" s="45" t="s">
        <v>21</v>
      </c>
      <c r="B557" s="58" t="s">
        <v>1178</v>
      </c>
      <c r="C557" s="62" t="s">
        <v>696</v>
      </c>
      <c r="D557" s="63">
        <v>1578068</v>
      </c>
      <c r="E557" s="11">
        <v>730178.16</v>
      </c>
      <c r="F557" s="61">
        <f t="shared" si="36"/>
        <v>46.270386320488093</v>
      </c>
      <c r="G557" s="8"/>
    </row>
    <row r="558" spans="1:7" x14ac:dyDescent="0.25">
      <c r="A558" s="45" t="s">
        <v>22</v>
      </c>
      <c r="B558" s="58" t="s">
        <v>1178</v>
      </c>
      <c r="C558" s="62" t="s">
        <v>697</v>
      </c>
      <c r="D558" s="63">
        <v>76426260</v>
      </c>
      <c r="E558" s="11">
        <v>35557867.640000001</v>
      </c>
      <c r="F558" s="61">
        <f t="shared" si="36"/>
        <v>46.525719876911417</v>
      </c>
      <c r="G558" s="8"/>
    </row>
    <row r="559" spans="1:7" x14ac:dyDescent="0.25">
      <c r="A559" s="45" t="s">
        <v>23</v>
      </c>
      <c r="B559" s="58" t="s">
        <v>1178</v>
      </c>
      <c r="C559" s="62" t="s">
        <v>698</v>
      </c>
      <c r="D559" s="63">
        <v>9377943</v>
      </c>
      <c r="E559" s="11">
        <f>E560</f>
        <v>6232870.3700000001</v>
      </c>
      <c r="F559" s="61">
        <f t="shared" si="36"/>
        <v>66.463086521212603</v>
      </c>
      <c r="G559" s="8"/>
    </row>
    <row r="560" spans="1:7" x14ac:dyDescent="0.25">
      <c r="A560" s="45" t="s">
        <v>24</v>
      </c>
      <c r="B560" s="58" t="s">
        <v>1178</v>
      </c>
      <c r="C560" s="62" t="s">
        <v>699</v>
      </c>
      <c r="D560" s="63">
        <v>9377943</v>
      </c>
      <c r="E560" s="11">
        <f>E561+E562+E563</f>
        <v>6232870.3700000001</v>
      </c>
      <c r="F560" s="61">
        <f t="shared" si="36"/>
        <v>66.463086521212603</v>
      </c>
      <c r="G560" s="8"/>
    </row>
    <row r="561" spans="1:7" ht="26.25" x14ac:dyDescent="0.25">
      <c r="A561" s="45" t="s">
        <v>30</v>
      </c>
      <c r="B561" s="58" t="s">
        <v>1178</v>
      </c>
      <c r="C561" s="62" t="s">
        <v>700</v>
      </c>
      <c r="D561" s="63">
        <v>9247732</v>
      </c>
      <c r="E561" s="11">
        <v>6202096.5999999996</v>
      </c>
      <c r="F561" s="61">
        <f t="shared" si="36"/>
        <v>67.066136864692865</v>
      </c>
      <c r="G561" s="8"/>
    </row>
    <row r="562" spans="1:7" x14ac:dyDescent="0.25">
      <c r="A562" s="45" t="s">
        <v>25</v>
      </c>
      <c r="B562" s="58" t="s">
        <v>1178</v>
      </c>
      <c r="C562" s="62" t="s">
        <v>701</v>
      </c>
      <c r="D562" s="63">
        <v>95211</v>
      </c>
      <c r="E562" s="11">
        <v>26136.73</v>
      </c>
      <c r="F562" s="61">
        <f t="shared" si="36"/>
        <v>27.451376416590517</v>
      </c>
      <c r="G562" s="8"/>
    </row>
    <row r="563" spans="1:7" x14ac:dyDescent="0.25">
      <c r="A563" s="45" t="s">
        <v>31</v>
      </c>
      <c r="B563" s="58" t="s">
        <v>1178</v>
      </c>
      <c r="C563" s="62" t="s">
        <v>702</v>
      </c>
      <c r="D563" s="63">
        <v>35000</v>
      </c>
      <c r="E563" s="11">
        <v>4637.04</v>
      </c>
      <c r="F563" s="61">
        <f t="shared" si="36"/>
        <v>13.248685714285713</v>
      </c>
      <c r="G563" s="8"/>
    </row>
    <row r="564" spans="1:7" x14ac:dyDescent="0.25">
      <c r="A564" s="44" t="s">
        <v>704</v>
      </c>
      <c r="B564" s="58" t="s">
        <v>1178</v>
      </c>
      <c r="C564" s="59" t="s">
        <v>703</v>
      </c>
      <c r="D564" s="60">
        <f t="shared" ref="D564:E566" si="37">D565</f>
        <v>185569498</v>
      </c>
      <c r="E564" s="60">
        <f t="shared" si="37"/>
        <v>117901730</v>
      </c>
      <c r="F564" s="64">
        <f t="shared" si="36"/>
        <v>63.535080533547593</v>
      </c>
      <c r="G564" s="8"/>
    </row>
    <row r="565" spans="1:7" ht="26.25" x14ac:dyDescent="0.25">
      <c r="A565" s="45" t="s">
        <v>43</v>
      </c>
      <c r="B565" s="58" t="s">
        <v>1178</v>
      </c>
      <c r="C565" s="62" t="s">
        <v>705</v>
      </c>
      <c r="D565" s="63">
        <f t="shared" si="37"/>
        <v>185569498</v>
      </c>
      <c r="E565" s="63">
        <f t="shared" si="37"/>
        <v>117901730</v>
      </c>
      <c r="F565" s="61">
        <f t="shared" si="36"/>
        <v>63.535080533547593</v>
      </c>
      <c r="G565" s="8"/>
    </row>
    <row r="566" spans="1:7" x14ac:dyDescent="0.25">
      <c r="A566" s="45" t="s">
        <v>63</v>
      </c>
      <c r="B566" s="58" t="s">
        <v>1178</v>
      </c>
      <c r="C566" s="62" t="s">
        <v>706</v>
      </c>
      <c r="D566" s="63">
        <f t="shared" si="37"/>
        <v>185569498</v>
      </c>
      <c r="E566" s="63">
        <f t="shared" si="37"/>
        <v>117901730</v>
      </c>
      <c r="F566" s="61">
        <f t="shared" si="36"/>
        <v>63.535080533547593</v>
      </c>
      <c r="G566" s="8"/>
    </row>
    <row r="567" spans="1:7" ht="51.75" x14ac:dyDescent="0.25">
      <c r="A567" s="45" t="s">
        <v>87</v>
      </c>
      <c r="B567" s="58" t="s">
        <v>1178</v>
      </c>
      <c r="C567" s="62" t="s">
        <v>707</v>
      </c>
      <c r="D567" s="63">
        <v>185569498</v>
      </c>
      <c r="E567" s="11">
        <v>117901730</v>
      </c>
      <c r="F567" s="61">
        <f t="shared" si="36"/>
        <v>63.535080533547593</v>
      </c>
      <c r="G567" s="8"/>
    </row>
    <row r="568" spans="1:7" x14ac:dyDescent="0.25">
      <c r="A568" s="44" t="s">
        <v>709</v>
      </c>
      <c r="B568" s="58" t="s">
        <v>1178</v>
      </c>
      <c r="C568" s="59" t="s">
        <v>708</v>
      </c>
      <c r="D568" s="60">
        <f t="shared" ref="D568:E570" si="38">D569</f>
        <v>21892050</v>
      </c>
      <c r="E568" s="10">
        <f t="shared" si="38"/>
        <v>12786341</v>
      </c>
      <c r="F568" s="64">
        <f t="shared" si="36"/>
        <v>58.40632101607661</v>
      </c>
      <c r="G568" s="8"/>
    </row>
    <row r="569" spans="1:7" ht="26.25" x14ac:dyDescent="0.25">
      <c r="A569" s="45" t="s">
        <v>43</v>
      </c>
      <c r="B569" s="58" t="s">
        <v>1178</v>
      </c>
      <c r="C569" s="62" t="s">
        <v>711</v>
      </c>
      <c r="D569" s="63">
        <f t="shared" si="38"/>
        <v>21892050</v>
      </c>
      <c r="E569" s="11">
        <f t="shared" si="38"/>
        <v>12786341</v>
      </c>
      <c r="F569" s="61">
        <f t="shared" si="36"/>
        <v>58.40632101607661</v>
      </c>
      <c r="G569" s="8"/>
    </row>
    <row r="570" spans="1:7" x14ac:dyDescent="0.25">
      <c r="A570" s="45" t="s">
        <v>88</v>
      </c>
      <c r="B570" s="58" t="s">
        <v>1178</v>
      </c>
      <c r="C570" s="62" t="s">
        <v>712</v>
      </c>
      <c r="D570" s="63">
        <f t="shared" si="38"/>
        <v>21892050</v>
      </c>
      <c r="E570" s="11">
        <f t="shared" si="38"/>
        <v>12786341</v>
      </c>
      <c r="F570" s="61">
        <f t="shared" si="36"/>
        <v>58.40632101607661</v>
      </c>
      <c r="G570" s="8"/>
    </row>
    <row r="571" spans="1:7" ht="51.75" x14ac:dyDescent="0.25">
      <c r="A571" s="45" t="s">
        <v>89</v>
      </c>
      <c r="B571" s="58" t="s">
        <v>1178</v>
      </c>
      <c r="C571" s="62" t="s">
        <v>713</v>
      </c>
      <c r="D571" s="63">
        <v>21892050</v>
      </c>
      <c r="E571" s="11">
        <v>12786341</v>
      </c>
      <c r="F571" s="61">
        <f t="shared" si="36"/>
        <v>58.40632101607661</v>
      </c>
      <c r="G571" s="8"/>
    </row>
    <row r="572" spans="1:7" ht="26.25" x14ac:dyDescent="0.25">
      <c r="A572" s="44" t="s">
        <v>710</v>
      </c>
      <c r="B572" s="58" t="s">
        <v>1178</v>
      </c>
      <c r="C572" s="59" t="s">
        <v>714</v>
      </c>
      <c r="D572" s="60">
        <f>D573+D577+D580</f>
        <v>830020900</v>
      </c>
      <c r="E572" s="60">
        <f>E573+E577+E580</f>
        <v>531624540.08999997</v>
      </c>
      <c r="F572" s="64">
        <f t="shared" si="36"/>
        <v>64.04953659480141</v>
      </c>
      <c r="G572" s="8"/>
    </row>
    <row r="573" spans="1:7" ht="64.5" x14ac:dyDescent="0.25">
      <c r="A573" s="45" t="s">
        <v>14</v>
      </c>
      <c r="B573" s="58" t="s">
        <v>1178</v>
      </c>
      <c r="C573" s="62" t="s">
        <v>715</v>
      </c>
      <c r="D573" s="63">
        <f>D574</f>
        <v>364964158</v>
      </c>
      <c r="E573" s="63">
        <f>E574</f>
        <v>215721610.52999997</v>
      </c>
      <c r="F573" s="61">
        <f t="shared" si="36"/>
        <v>59.107615309994358</v>
      </c>
      <c r="G573" s="8"/>
    </row>
    <row r="574" spans="1:7" x14ac:dyDescent="0.25">
      <c r="A574" s="45" t="s">
        <v>52</v>
      </c>
      <c r="B574" s="58" t="s">
        <v>1178</v>
      </c>
      <c r="C574" s="62" t="s">
        <v>716</v>
      </c>
      <c r="D574" s="63">
        <f>D575+D576</f>
        <v>364964158</v>
      </c>
      <c r="E574" s="63">
        <f>E575+E576</f>
        <v>215721610.52999997</v>
      </c>
      <c r="F574" s="61">
        <f t="shared" si="36"/>
        <v>59.107615309994358</v>
      </c>
      <c r="G574" s="8"/>
    </row>
    <row r="575" spans="1:7" x14ac:dyDescent="0.25">
      <c r="A575" s="45" t="s">
        <v>53</v>
      </c>
      <c r="B575" s="58" t="s">
        <v>1178</v>
      </c>
      <c r="C575" s="62" t="s">
        <v>717</v>
      </c>
      <c r="D575" s="63">
        <v>289412400</v>
      </c>
      <c r="E575" s="11">
        <v>167585102.44999999</v>
      </c>
      <c r="F575" s="61">
        <f t="shared" si="36"/>
        <v>57.905294469069048</v>
      </c>
      <c r="G575" s="8"/>
    </row>
    <row r="576" spans="1:7" ht="39" x14ac:dyDescent="0.25">
      <c r="A576" s="45" t="s">
        <v>54</v>
      </c>
      <c r="B576" s="58" t="s">
        <v>1178</v>
      </c>
      <c r="C576" s="62" t="s">
        <v>718</v>
      </c>
      <c r="D576" s="63">
        <v>75551758</v>
      </c>
      <c r="E576" s="11">
        <v>48136508.079999998</v>
      </c>
      <c r="F576" s="61">
        <f t="shared" si="36"/>
        <v>63.713286565747417</v>
      </c>
      <c r="G576" s="8"/>
    </row>
    <row r="577" spans="1:7" ht="26.25" x14ac:dyDescent="0.25">
      <c r="A577" s="45" t="s">
        <v>19</v>
      </c>
      <c r="B577" s="58" t="s">
        <v>1178</v>
      </c>
      <c r="C577" s="62" t="s">
        <v>719</v>
      </c>
      <c r="D577" s="63">
        <f>D578</f>
        <v>13165100</v>
      </c>
      <c r="E577" s="63">
        <f>E578</f>
        <v>8635588.5600000005</v>
      </c>
      <c r="F577" s="61">
        <f t="shared" si="36"/>
        <v>65.594553478515166</v>
      </c>
      <c r="G577" s="8"/>
    </row>
    <row r="578" spans="1:7" ht="26.25" x14ac:dyDescent="0.25">
      <c r="A578" s="45" t="s">
        <v>20</v>
      </c>
      <c r="B578" s="58" t="s">
        <v>1178</v>
      </c>
      <c r="C578" s="62" t="s">
        <v>720</v>
      </c>
      <c r="D578" s="63">
        <f>D579</f>
        <v>13165100</v>
      </c>
      <c r="E578" s="63">
        <f>E579</f>
        <v>8635588.5600000005</v>
      </c>
      <c r="F578" s="61">
        <f t="shared" si="36"/>
        <v>65.594553478515166</v>
      </c>
      <c r="G578" s="8"/>
    </row>
    <row r="579" spans="1:7" x14ac:dyDescent="0.25">
      <c r="A579" s="45" t="s">
        <v>22</v>
      </c>
      <c r="B579" s="58" t="s">
        <v>1178</v>
      </c>
      <c r="C579" s="62" t="s">
        <v>721</v>
      </c>
      <c r="D579" s="63">
        <v>13165100</v>
      </c>
      <c r="E579" s="11">
        <v>8635588.5600000005</v>
      </c>
      <c r="F579" s="61">
        <f t="shared" si="36"/>
        <v>65.594553478515166</v>
      </c>
      <c r="G579" s="8"/>
    </row>
    <row r="580" spans="1:7" ht="26.25" x14ac:dyDescent="0.25">
      <c r="A580" s="45" t="s">
        <v>43</v>
      </c>
      <c r="B580" s="58" t="s">
        <v>1178</v>
      </c>
      <c r="C580" s="62" t="s">
        <v>722</v>
      </c>
      <c r="D580" s="63">
        <f>D581+D583</f>
        <v>451891642</v>
      </c>
      <c r="E580" s="63">
        <f>E581+E583</f>
        <v>307267341</v>
      </c>
      <c r="F580" s="61">
        <f t="shared" si="36"/>
        <v>67.995800860596574</v>
      </c>
      <c r="G580" s="8"/>
    </row>
    <row r="581" spans="1:7" x14ac:dyDescent="0.25">
      <c r="A581" s="45" t="s">
        <v>63</v>
      </c>
      <c r="B581" s="58" t="s">
        <v>1178</v>
      </c>
      <c r="C581" s="62" t="s">
        <v>723</v>
      </c>
      <c r="D581" s="63">
        <f>D582</f>
        <v>368614942</v>
      </c>
      <c r="E581" s="11">
        <f>E582</f>
        <v>254068249</v>
      </c>
      <c r="F581" s="61">
        <f t="shared" si="36"/>
        <v>68.925108575766842</v>
      </c>
      <c r="G581" s="8"/>
    </row>
    <row r="582" spans="1:7" ht="51.75" x14ac:dyDescent="0.25">
      <c r="A582" s="45" t="s">
        <v>87</v>
      </c>
      <c r="B582" s="58" t="s">
        <v>1178</v>
      </c>
      <c r="C582" s="62" t="s">
        <v>724</v>
      </c>
      <c r="D582" s="63">
        <v>368614942</v>
      </c>
      <c r="E582" s="11">
        <v>254068249</v>
      </c>
      <c r="F582" s="61">
        <f t="shared" si="36"/>
        <v>68.925108575766842</v>
      </c>
      <c r="G582" s="8"/>
    </row>
    <row r="583" spans="1:7" x14ac:dyDescent="0.25">
      <c r="A583" s="45" t="s">
        <v>88</v>
      </c>
      <c r="B583" s="58" t="s">
        <v>1178</v>
      </c>
      <c r="C583" s="62" t="s">
        <v>725</v>
      </c>
      <c r="D583" s="63">
        <f>D584</f>
        <v>83276700</v>
      </c>
      <c r="E583" s="63">
        <f>E584</f>
        <v>53199092</v>
      </c>
      <c r="F583" s="61">
        <f t="shared" si="36"/>
        <v>63.882324827953077</v>
      </c>
      <c r="G583" s="8"/>
    </row>
    <row r="584" spans="1:7" ht="51.75" x14ac:dyDescent="0.25">
      <c r="A584" s="45" t="s">
        <v>89</v>
      </c>
      <c r="B584" s="58" t="s">
        <v>1178</v>
      </c>
      <c r="C584" s="62" t="s">
        <v>726</v>
      </c>
      <c r="D584" s="63">
        <v>83276700</v>
      </c>
      <c r="E584" s="11">
        <v>53199092</v>
      </c>
      <c r="F584" s="61">
        <f t="shared" si="36"/>
        <v>63.882324827953077</v>
      </c>
      <c r="G584" s="8"/>
    </row>
    <row r="585" spans="1:7" s="31" customFormat="1" ht="51.75" x14ac:dyDescent="0.25">
      <c r="A585" s="44" t="s">
        <v>55</v>
      </c>
      <c r="B585" s="58" t="s">
        <v>1178</v>
      </c>
      <c r="C585" s="59" t="s">
        <v>727</v>
      </c>
      <c r="D585" s="60">
        <f>D586+D590+D594+D599</f>
        <v>42519700</v>
      </c>
      <c r="E585" s="60">
        <f>E586+E590+E594+E599</f>
        <v>25235772.059999999</v>
      </c>
      <c r="F585" s="64">
        <f t="shared" si="36"/>
        <v>59.350776369541649</v>
      </c>
      <c r="G585" s="30"/>
    </row>
    <row r="586" spans="1:7" ht="64.5" x14ac:dyDescent="0.25">
      <c r="A586" s="45" t="s">
        <v>14</v>
      </c>
      <c r="B586" s="58" t="s">
        <v>1178</v>
      </c>
      <c r="C586" s="62" t="s">
        <v>728</v>
      </c>
      <c r="D586" s="63">
        <f>D587</f>
        <v>31374100</v>
      </c>
      <c r="E586" s="11">
        <f>E587</f>
        <v>18379970.059999999</v>
      </c>
      <c r="F586" s="61">
        <f t="shared" si="36"/>
        <v>58.583258356415001</v>
      </c>
      <c r="G586" s="8"/>
    </row>
    <row r="587" spans="1:7" x14ac:dyDescent="0.25">
      <c r="A587" s="45" t="s">
        <v>52</v>
      </c>
      <c r="B587" s="58" t="s">
        <v>1178</v>
      </c>
      <c r="C587" s="62" t="s">
        <v>729</v>
      </c>
      <c r="D587" s="63">
        <f>D588+D589</f>
        <v>31374100</v>
      </c>
      <c r="E587" s="63">
        <f>E588+E589</f>
        <v>18379970.059999999</v>
      </c>
      <c r="F587" s="61">
        <f t="shared" si="36"/>
        <v>58.583258356415001</v>
      </c>
      <c r="G587" s="8"/>
    </row>
    <row r="588" spans="1:7" x14ac:dyDescent="0.25">
      <c r="A588" s="45" t="s">
        <v>53</v>
      </c>
      <c r="B588" s="58" t="s">
        <v>1178</v>
      </c>
      <c r="C588" s="62" t="s">
        <v>730</v>
      </c>
      <c r="D588" s="63">
        <v>30162100</v>
      </c>
      <c r="E588" s="11">
        <v>18379970.059999999</v>
      </c>
      <c r="F588" s="61">
        <f t="shared" si="36"/>
        <v>60.937302309852427</v>
      </c>
      <c r="G588" s="8"/>
    </row>
    <row r="589" spans="1:7" ht="39" x14ac:dyDescent="0.25">
      <c r="A589" s="85" t="s">
        <v>54</v>
      </c>
      <c r="B589" s="58" t="s">
        <v>1178</v>
      </c>
      <c r="C589" s="62" t="s">
        <v>1287</v>
      </c>
      <c r="D589" s="63">
        <v>1212000</v>
      </c>
      <c r="E589" s="11">
        <v>0</v>
      </c>
      <c r="F589" s="61">
        <f t="shared" si="36"/>
        <v>0</v>
      </c>
      <c r="G589" s="8"/>
    </row>
    <row r="590" spans="1:7" ht="26.25" x14ac:dyDescent="0.25">
      <c r="A590" s="45" t="s">
        <v>19</v>
      </c>
      <c r="B590" s="58" t="s">
        <v>1178</v>
      </c>
      <c r="C590" s="62" t="s">
        <v>731</v>
      </c>
      <c r="D590" s="63">
        <f>D591</f>
        <v>5494700</v>
      </c>
      <c r="E590" s="63">
        <f>E591</f>
        <v>4511302</v>
      </c>
      <c r="F590" s="61">
        <f t="shared" si="36"/>
        <v>82.102789961235374</v>
      </c>
      <c r="G590" s="8"/>
    </row>
    <row r="591" spans="1:7" ht="26.25" x14ac:dyDescent="0.25">
      <c r="A591" s="45" t="s">
        <v>20</v>
      </c>
      <c r="B591" s="58" t="s">
        <v>1178</v>
      </c>
      <c r="C591" s="62" t="s">
        <v>732</v>
      </c>
      <c r="D591" s="63">
        <f>D592+D593</f>
        <v>5494700</v>
      </c>
      <c r="E591" s="63">
        <f>E592+E593</f>
        <v>4511302</v>
      </c>
      <c r="F591" s="61">
        <f t="shared" si="36"/>
        <v>82.102789961235374</v>
      </c>
      <c r="G591" s="8"/>
    </row>
    <row r="592" spans="1:7" ht="26.25" x14ac:dyDescent="0.25">
      <c r="A592" s="45" t="s">
        <v>21</v>
      </c>
      <c r="B592" s="58" t="s">
        <v>1178</v>
      </c>
      <c r="C592" s="62" t="s">
        <v>733</v>
      </c>
      <c r="D592" s="63">
        <v>1818075</v>
      </c>
      <c r="E592" s="11">
        <v>1818075</v>
      </c>
      <c r="F592" s="61">
        <f t="shared" si="36"/>
        <v>100</v>
      </c>
      <c r="G592" s="8"/>
    </row>
    <row r="593" spans="1:7" x14ac:dyDescent="0.25">
      <c r="A593" s="45" t="s">
        <v>22</v>
      </c>
      <c r="B593" s="58" t="s">
        <v>1178</v>
      </c>
      <c r="C593" s="62" t="s">
        <v>734</v>
      </c>
      <c r="D593" s="63">
        <v>3676625</v>
      </c>
      <c r="E593" s="11">
        <v>2693227</v>
      </c>
      <c r="F593" s="61">
        <f t="shared" si="36"/>
        <v>73.252697786692949</v>
      </c>
      <c r="G593" s="8"/>
    </row>
    <row r="594" spans="1:7" ht="26.25" x14ac:dyDescent="0.25">
      <c r="A594" s="45" t="s">
        <v>43</v>
      </c>
      <c r="B594" s="58" t="s">
        <v>1178</v>
      </c>
      <c r="C594" s="62" t="s">
        <v>735</v>
      </c>
      <c r="D594" s="63">
        <f>D595+D597</f>
        <v>3294500</v>
      </c>
      <c r="E594" s="63">
        <f>E595+E597</f>
        <v>2344500</v>
      </c>
      <c r="F594" s="61">
        <f t="shared" si="36"/>
        <v>71.164061314311738</v>
      </c>
      <c r="G594" s="8"/>
    </row>
    <row r="595" spans="1:7" x14ac:dyDescent="0.25">
      <c r="A595" s="45" t="s">
        <v>63</v>
      </c>
      <c r="B595" s="58" t="s">
        <v>1178</v>
      </c>
      <c r="C595" s="62" t="s">
        <v>736</v>
      </c>
      <c r="D595" s="63">
        <f>D596</f>
        <v>3244500</v>
      </c>
      <c r="E595" s="63">
        <f>E596</f>
        <v>2294500</v>
      </c>
      <c r="F595" s="61">
        <f t="shared" si="36"/>
        <v>70.719679457543535</v>
      </c>
      <c r="G595" s="8"/>
    </row>
    <row r="596" spans="1:7" x14ac:dyDescent="0.25">
      <c r="A596" s="45" t="s">
        <v>64</v>
      </c>
      <c r="B596" s="58" t="s">
        <v>1178</v>
      </c>
      <c r="C596" s="62" t="s">
        <v>737</v>
      </c>
      <c r="D596" s="63">
        <v>3244500</v>
      </c>
      <c r="E596" s="11">
        <v>2294500</v>
      </c>
      <c r="F596" s="61">
        <f t="shared" ref="F596:F659" si="39">E596/D596*100</f>
        <v>70.719679457543535</v>
      </c>
      <c r="G596" s="8"/>
    </row>
    <row r="597" spans="1:7" x14ac:dyDescent="0.25">
      <c r="A597" s="45" t="s">
        <v>88</v>
      </c>
      <c r="B597" s="58" t="s">
        <v>1178</v>
      </c>
      <c r="C597" s="62" t="s">
        <v>738</v>
      </c>
      <c r="D597" s="63">
        <f>D598</f>
        <v>50000</v>
      </c>
      <c r="E597" s="63">
        <f>E598</f>
        <v>50000</v>
      </c>
      <c r="F597" s="61">
        <f t="shared" si="39"/>
        <v>100</v>
      </c>
      <c r="G597" s="8"/>
    </row>
    <row r="598" spans="1:7" x14ac:dyDescent="0.25">
      <c r="A598" s="45" t="s">
        <v>91</v>
      </c>
      <c r="B598" s="58" t="s">
        <v>1178</v>
      </c>
      <c r="C598" s="62" t="s">
        <v>739</v>
      </c>
      <c r="D598" s="63">
        <v>50000</v>
      </c>
      <c r="E598" s="11">
        <v>50000</v>
      </c>
      <c r="F598" s="61">
        <f t="shared" si="39"/>
        <v>100</v>
      </c>
      <c r="G598" s="8"/>
    </row>
    <row r="599" spans="1:7" x14ac:dyDescent="0.25">
      <c r="A599" s="85" t="s">
        <v>23</v>
      </c>
      <c r="B599" s="58" t="s">
        <v>1178</v>
      </c>
      <c r="C599" s="62" t="s">
        <v>1288</v>
      </c>
      <c r="D599" s="98">
        <f>D600</f>
        <v>2356400</v>
      </c>
      <c r="E599" s="98">
        <f>E600</f>
        <v>0</v>
      </c>
      <c r="F599" s="61">
        <f t="shared" si="39"/>
        <v>0</v>
      </c>
      <c r="G599" s="8"/>
    </row>
    <row r="600" spans="1:7" x14ac:dyDescent="0.25">
      <c r="A600" s="85" t="s">
        <v>24</v>
      </c>
      <c r="B600" s="58" t="s">
        <v>1178</v>
      </c>
      <c r="C600" s="62" t="s">
        <v>1289</v>
      </c>
      <c r="D600" s="98">
        <f>D601</f>
        <v>2356400</v>
      </c>
      <c r="E600" s="98">
        <f>E601</f>
        <v>0</v>
      </c>
      <c r="F600" s="61">
        <f t="shared" si="39"/>
        <v>0</v>
      </c>
      <c r="G600" s="8"/>
    </row>
    <row r="601" spans="1:7" x14ac:dyDescent="0.25">
      <c r="A601" s="85" t="s">
        <v>25</v>
      </c>
      <c r="B601" s="58" t="s">
        <v>1178</v>
      </c>
      <c r="C601" s="62" t="s">
        <v>1290</v>
      </c>
      <c r="D601" s="98">
        <v>2356400</v>
      </c>
      <c r="E601" s="11">
        <v>0</v>
      </c>
      <c r="F601" s="61">
        <f t="shared" si="39"/>
        <v>0</v>
      </c>
      <c r="G601" s="8"/>
    </row>
    <row r="602" spans="1:7" ht="26.25" x14ac:dyDescent="0.25">
      <c r="A602" s="44" t="s">
        <v>743</v>
      </c>
      <c r="B602" s="58" t="s">
        <v>1178</v>
      </c>
      <c r="C602" s="59" t="s">
        <v>740</v>
      </c>
      <c r="D602" s="60">
        <f>D603+D606</f>
        <v>38940003</v>
      </c>
      <c r="E602" s="60">
        <f>E603+E606</f>
        <v>21353480.43</v>
      </c>
      <c r="F602" s="64">
        <f t="shared" si="39"/>
        <v>54.836874126589052</v>
      </c>
      <c r="G602" s="8"/>
    </row>
    <row r="603" spans="1:7" ht="26.25" x14ac:dyDescent="0.25">
      <c r="A603" s="45" t="s">
        <v>19</v>
      </c>
      <c r="B603" s="58" t="s">
        <v>1178</v>
      </c>
      <c r="C603" s="62" t="s">
        <v>741</v>
      </c>
      <c r="D603" s="63">
        <f>D604</f>
        <v>16895268</v>
      </c>
      <c r="E603" s="11">
        <f>E604</f>
        <v>10098142.43</v>
      </c>
      <c r="F603" s="61">
        <f t="shared" si="39"/>
        <v>59.769057407079899</v>
      </c>
      <c r="G603" s="8"/>
    </row>
    <row r="604" spans="1:7" ht="26.25" x14ac:dyDescent="0.25">
      <c r="A604" s="45" t="s">
        <v>20</v>
      </c>
      <c r="B604" s="58" t="s">
        <v>1178</v>
      </c>
      <c r="C604" s="62" t="s">
        <v>742</v>
      </c>
      <c r="D604" s="63">
        <f>D605</f>
        <v>16895268</v>
      </c>
      <c r="E604" s="11">
        <f>E605</f>
        <v>10098142.43</v>
      </c>
      <c r="F604" s="61">
        <f t="shared" si="39"/>
        <v>59.769057407079899</v>
      </c>
      <c r="G604" s="8"/>
    </row>
    <row r="605" spans="1:7" x14ac:dyDescent="0.25">
      <c r="A605" s="45" t="s">
        <v>22</v>
      </c>
      <c r="B605" s="58" t="s">
        <v>1178</v>
      </c>
      <c r="C605" s="62" t="s">
        <v>744</v>
      </c>
      <c r="D605" s="63">
        <v>16895268</v>
      </c>
      <c r="E605" s="11">
        <v>10098142.43</v>
      </c>
      <c r="F605" s="61">
        <f t="shared" si="39"/>
        <v>59.769057407079899</v>
      </c>
      <c r="G605" s="8"/>
    </row>
    <row r="606" spans="1:7" ht="26.25" x14ac:dyDescent="0.25">
      <c r="A606" s="45" t="s">
        <v>43</v>
      </c>
      <c r="B606" s="58" t="s">
        <v>1178</v>
      </c>
      <c r="C606" s="62" t="s">
        <v>745</v>
      </c>
      <c r="D606" s="63">
        <f>D607+D609</f>
        <v>22044735</v>
      </c>
      <c r="E606" s="63">
        <f>E607+E609</f>
        <v>11255338</v>
      </c>
      <c r="F606" s="61">
        <f t="shared" si="39"/>
        <v>51.05680789539997</v>
      </c>
      <c r="G606" s="8"/>
    </row>
    <row r="607" spans="1:7" x14ac:dyDescent="0.25">
      <c r="A607" s="45" t="s">
        <v>63</v>
      </c>
      <c r="B607" s="58" t="s">
        <v>1178</v>
      </c>
      <c r="C607" s="62" t="s">
        <v>746</v>
      </c>
      <c r="D607" s="63">
        <f>D608</f>
        <v>19253535</v>
      </c>
      <c r="E607" s="11">
        <f>E608</f>
        <v>9702338</v>
      </c>
      <c r="F607" s="61">
        <f t="shared" si="39"/>
        <v>50.392501948343515</v>
      </c>
      <c r="G607" s="8"/>
    </row>
    <row r="608" spans="1:7" ht="51.75" x14ac:dyDescent="0.25">
      <c r="A608" s="45" t="s">
        <v>87</v>
      </c>
      <c r="B608" s="58" t="s">
        <v>1178</v>
      </c>
      <c r="C608" s="62" t="s">
        <v>747</v>
      </c>
      <c r="D608" s="63">
        <v>19253535</v>
      </c>
      <c r="E608" s="11">
        <v>9702338</v>
      </c>
      <c r="F608" s="61">
        <f t="shared" si="39"/>
        <v>50.392501948343515</v>
      </c>
      <c r="G608" s="8"/>
    </row>
    <row r="609" spans="1:7" x14ac:dyDescent="0.25">
      <c r="A609" s="45" t="s">
        <v>88</v>
      </c>
      <c r="B609" s="58" t="s">
        <v>1178</v>
      </c>
      <c r="C609" s="62" t="s">
        <v>748</v>
      </c>
      <c r="D609" s="63">
        <f>D610</f>
        <v>2791200</v>
      </c>
      <c r="E609" s="11">
        <f>E610</f>
        <v>1553000</v>
      </c>
      <c r="F609" s="61">
        <f t="shared" si="39"/>
        <v>55.639151619375184</v>
      </c>
      <c r="G609" s="8"/>
    </row>
    <row r="610" spans="1:7" ht="51.75" x14ac:dyDescent="0.25">
      <c r="A610" s="45" t="s">
        <v>89</v>
      </c>
      <c r="B610" s="58" t="s">
        <v>1178</v>
      </c>
      <c r="C610" s="62" t="s">
        <v>749</v>
      </c>
      <c r="D610" s="63">
        <v>2791200</v>
      </c>
      <c r="E610" s="11">
        <v>1553000</v>
      </c>
      <c r="F610" s="61">
        <f t="shared" si="39"/>
        <v>55.639151619375184</v>
      </c>
      <c r="G610" s="8"/>
    </row>
    <row r="611" spans="1:7" ht="51.75" x14ac:dyDescent="0.25">
      <c r="A611" s="44" t="s">
        <v>751</v>
      </c>
      <c r="B611" s="58" t="s">
        <v>1178</v>
      </c>
      <c r="C611" s="59" t="s">
        <v>750</v>
      </c>
      <c r="D611" s="60">
        <f>D612</f>
        <v>1381600</v>
      </c>
      <c r="E611" s="60">
        <f>E612</f>
        <v>49871</v>
      </c>
      <c r="F611" s="64">
        <f t="shared" si="39"/>
        <v>3.6096554719166183</v>
      </c>
      <c r="G611" s="8"/>
    </row>
    <row r="612" spans="1:7" ht="26.25" x14ac:dyDescent="0.25">
      <c r="A612" s="45" t="s">
        <v>19</v>
      </c>
      <c r="B612" s="58" t="s">
        <v>1178</v>
      </c>
      <c r="C612" s="62" t="s">
        <v>752</v>
      </c>
      <c r="D612" s="63">
        <f>D613</f>
        <v>1381600</v>
      </c>
      <c r="E612" s="63">
        <f>E613</f>
        <v>49871</v>
      </c>
      <c r="F612" s="61">
        <f t="shared" si="39"/>
        <v>3.6096554719166183</v>
      </c>
      <c r="G612" s="8"/>
    </row>
    <row r="613" spans="1:7" ht="26.25" x14ac:dyDescent="0.25">
      <c r="A613" s="45" t="s">
        <v>20</v>
      </c>
      <c r="B613" s="58" t="s">
        <v>1178</v>
      </c>
      <c r="C613" s="62" t="s">
        <v>753</v>
      </c>
      <c r="D613" s="63">
        <f>D614+D615</f>
        <v>1381600</v>
      </c>
      <c r="E613" s="63">
        <f>E614+E615</f>
        <v>49871</v>
      </c>
      <c r="F613" s="61">
        <f t="shared" si="39"/>
        <v>3.6096554719166183</v>
      </c>
      <c r="G613" s="8"/>
    </row>
    <row r="614" spans="1:7" ht="26.25" x14ac:dyDescent="0.25">
      <c r="A614" s="45" t="s">
        <v>74</v>
      </c>
      <c r="B614" s="58" t="s">
        <v>1178</v>
      </c>
      <c r="C614" s="62" t="s">
        <v>754</v>
      </c>
      <c r="D614" s="63">
        <v>1147961.49</v>
      </c>
      <c r="E614" s="11">
        <v>0</v>
      </c>
      <c r="F614" s="61">
        <f t="shared" si="39"/>
        <v>0</v>
      </c>
      <c r="G614" s="8"/>
    </row>
    <row r="615" spans="1:7" x14ac:dyDescent="0.25">
      <c r="A615" s="85" t="s">
        <v>22</v>
      </c>
      <c r="B615" s="58" t="s">
        <v>1178</v>
      </c>
      <c r="C615" s="62" t="s">
        <v>1291</v>
      </c>
      <c r="D615" s="63">
        <v>233638.51</v>
      </c>
      <c r="E615" s="11">
        <v>49871</v>
      </c>
      <c r="F615" s="61">
        <f t="shared" si="39"/>
        <v>21.345368107338125</v>
      </c>
      <c r="G615" s="8"/>
    </row>
    <row r="616" spans="1:7" ht="90" x14ac:dyDescent="0.25">
      <c r="A616" s="44" t="s">
        <v>759</v>
      </c>
      <c r="B616" s="58" t="s">
        <v>1178</v>
      </c>
      <c r="C616" s="59" t="s">
        <v>755</v>
      </c>
      <c r="D616" s="60">
        <f>D617+D620</f>
        <v>39157760</v>
      </c>
      <c r="E616" s="60">
        <f>E617+E620</f>
        <v>0</v>
      </c>
      <c r="F616" s="64">
        <f t="shared" si="39"/>
        <v>0</v>
      </c>
      <c r="G616" s="8"/>
    </row>
    <row r="617" spans="1:7" ht="26.25" x14ac:dyDescent="0.25">
      <c r="A617" s="45" t="s">
        <v>19</v>
      </c>
      <c r="B617" s="58" t="s">
        <v>1178</v>
      </c>
      <c r="C617" s="62" t="s">
        <v>756</v>
      </c>
      <c r="D617" s="63">
        <f>D618</f>
        <v>17538760</v>
      </c>
      <c r="E617" s="63">
        <f>E618</f>
        <v>0</v>
      </c>
      <c r="F617" s="61">
        <f t="shared" si="39"/>
        <v>0</v>
      </c>
      <c r="G617" s="8"/>
    </row>
    <row r="618" spans="1:7" ht="26.25" x14ac:dyDescent="0.25">
      <c r="A618" s="45" t="s">
        <v>20</v>
      </c>
      <c r="B618" s="58" t="s">
        <v>1178</v>
      </c>
      <c r="C618" s="62" t="s">
        <v>757</v>
      </c>
      <c r="D618" s="63">
        <f>D619</f>
        <v>17538760</v>
      </c>
      <c r="E618" s="63">
        <f>E619</f>
        <v>0</v>
      </c>
      <c r="F618" s="61">
        <f t="shared" si="39"/>
        <v>0</v>
      </c>
      <c r="G618" s="8"/>
    </row>
    <row r="619" spans="1:7" x14ac:dyDescent="0.25">
      <c r="A619" s="45" t="s">
        <v>22</v>
      </c>
      <c r="B619" s="58" t="s">
        <v>1178</v>
      </c>
      <c r="C619" s="62" t="s">
        <v>758</v>
      </c>
      <c r="D619" s="63">
        <v>17538760</v>
      </c>
      <c r="E619" s="11"/>
      <c r="F619" s="61">
        <f t="shared" si="39"/>
        <v>0</v>
      </c>
      <c r="G619" s="8"/>
    </row>
    <row r="620" spans="1:7" ht="26.25" x14ac:dyDescent="0.25">
      <c r="A620" s="85" t="s">
        <v>43</v>
      </c>
      <c r="B620" s="58" t="s">
        <v>1178</v>
      </c>
      <c r="C620" s="62" t="s">
        <v>1292</v>
      </c>
      <c r="D620" s="98">
        <f>D621+D623</f>
        <v>21619000</v>
      </c>
      <c r="E620" s="98">
        <f>E621+E623</f>
        <v>0</v>
      </c>
      <c r="F620" s="61">
        <f t="shared" si="39"/>
        <v>0</v>
      </c>
      <c r="G620" s="8"/>
    </row>
    <row r="621" spans="1:7" x14ac:dyDescent="0.25">
      <c r="A621" s="85" t="s">
        <v>63</v>
      </c>
      <c r="B621" s="58" t="s">
        <v>1178</v>
      </c>
      <c r="C621" s="62" t="s">
        <v>1293</v>
      </c>
      <c r="D621" s="98">
        <f>D622</f>
        <v>17901000</v>
      </c>
      <c r="E621" s="98">
        <f>E622</f>
        <v>0</v>
      </c>
      <c r="F621" s="61">
        <f t="shared" si="39"/>
        <v>0</v>
      </c>
      <c r="G621" s="8"/>
    </row>
    <row r="622" spans="1:7" x14ac:dyDescent="0.25">
      <c r="A622" s="85" t="s">
        <v>64</v>
      </c>
      <c r="B622" s="58" t="s">
        <v>1178</v>
      </c>
      <c r="C622" s="62" t="s">
        <v>1294</v>
      </c>
      <c r="D622" s="98">
        <v>17901000</v>
      </c>
      <c r="E622" s="11"/>
      <c r="F622" s="61">
        <f t="shared" si="39"/>
        <v>0</v>
      </c>
      <c r="G622" s="8"/>
    </row>
    <row r="623" spans="1:7" x14ac:dyDescent="0.25">
      <c r="A623" s="85" t="s">
        <v>88</v>
      </c>
      <c r="B623" s="58" t="s">
        <v>1178</v>
      </c>
      <c r="C623" s="62" t="s">
        <v>1295</v>
      </c>
      <c r="D623" s="98">
        <f>D624</f>
        <v>3718000</v>
      </c>
      <c r="E623" s="98">
        <f>E624</f>
        <v>0</v>
      </c>
      <c r="F623" s="61">
        <f t="shared" si="39"/>
        <v>0</v>
      </c>
      <c r="G623" s="8"/>
    </row>
    <row r="624" spans="1:7" x14ac:dyDescent="0.25">
      <c r="A624" s="85" t="s">
        <v>91</v>
      </c>
      <c r="B624" s="58" t="s">
        <v>1178</v>
      </c>
      <c r="C624" s="62" t="s">
        <v>1296</v>
      </c>
      <c r="D624" s="98">
        <v>3718000</v>
      </c>
      <c r="E624" s="11"/>
      <c r="F624" s="61">
        <f t="shared" si="39"/>
        <v>0</v>
      </c>
      <c r="G624" s="8"/>
    </row>
    <row r="625" spans="1:7" ht="90" x14ac:dyDescent="0.25">
      <c r="A625" s="44" t="s">
        <v>761</v>
      </c>
      <c r="B625" s="58" t="s">
        <v>1178</v>
      </c>
      <c r="C625" s="59" t="s">
        <v>760</v>
      </c>
      <c r="D625" s="60">
        <f>D626+D630</f>
        <v>24435900</v>
      </c>
      <c r="E625" s="60">
        <f>E626+E630</f>
        <v>3555449.9699999997</v>
      </c>
      <c r="F625" s="64">
        <f t="shared" si="39"/>
        <v>14.550108528844854</v>
      </c>
      <c r="G625" s="8"/>
    </row>
    <row r="626" spans="1:7" ht="64.5" x14ac:dyDescent="0.25">
      <c r="A626" s="45" t="s">
        <v>14</v>
      </c>
      <c r="B626" s="58" t="s">
        <v>1178</v>
      </c>
      <c r="C626" s="62" t="s">
        <v>762</v>
      </c>
      <c r="D626" s="63">
        <f>D627</f>
        <v>11467980</v>
      </c>
      <c r="E626" s="63">
        <f>E627</f>
        <v>313469.96999999997</v>
      </c>
      <c r="F626" s="61">
        <f t="shared" si="39"/>
        <v>2.7334366645215633</v>
      </c>
      <c r="G626" s="8"/>
    </row>
    <row r="627" spans="1:7" x14ac:dyDescent="0.25">
      <c r="A627" s="45" t="s">
        <v>52</v>
      </c>
      <c r="B627" s="58" t="s">
        <v>1178</v>
      </c>
      <c r="C627" s="62" t="s">
        <v>763</v>
      </c>
      <c r="D627" s="63">
        <f>D628+D629</f>
        <v>11467980</v>
      </c>
      <c r="E627" s="63">
        <f>E628+E629</f>
        <v>313469.96999999997</v>
      </c>
      <c r="F627" s="61">
        <f t="shared" si="39"/>
        <v>2.7334366645215633</v>
      </c>
      <c r="G627" s="8"/>
    </row>
    <row r="628" spans="1:7" x14ac:dyDescent="0.25">
      <c r="A628" s="45" t="s">
        <v>53</v>
      </c>
      <c r="B628" s="58" t="s">
        <v>1178</v>
      </c>
      <c r="C628" s="62" t="s">
        <v>764</v>
      </c>
      <c r="D628" s="63">
        <v>8807972</v>
      </c>
      <c r="E628" s="11">
        <v>233093.08</v>
      </c>
      <c r="F628" s="61">
        <f t="shared" si="39"/>
        <v>2.6463876134029491</v>
      </c>
      <c r="G628" s="8"/>
    </row>
    <row r="629" spans="1:7" ht="39" x14ac:dyDescent="0.25">
      <c r="A629" s="45" t="s">
        <v>54</v>
      </c>
      <c r="B629" s="58" t="s">
        <v>1178</v>
      </c>
      <c r="C629" s="62" t="s">
        <v>765</v>
      </c>
      <c r="D629" s="63">
        <v>2660008</v>
      </c>
      <c r="E629" s="11">
        <v>80376.89</v>
      </c>
      <c r="F629" s="61">
        <f t="shared" si="39"/>
        <v>3.0216785062300562</v>
      </c>
      <c r="G629" s="8"/>
    </row>
    <row r="630" spans="1:7" ht="26.25" x14ac:dyDescent="0.25">
      <c r="A630" s="45" t="s">
        <v>43</v>
      </c>
      <c r="B630" s="58" t="s">
        <v>1178</v>
      </c>
      <c r="C630" s="62" t="s">
        <v>766</v>
      </c>
      <c r="D630" s="63">
        <f>D631+D633</f>
        <v>12967920</v>
      </c>
      <c r="E630" s="63">
        <f>E631+E633</f>
        <v>3241980</v>
      </c>
      <c r="F630" s="61">
        <f t="shared" si="39"/>
        <v>25</v>
      </c>
      <c r="G630" s="8"/>
    </row>
    <row r="631" spans="1:7" x14ac:dyDescent="0.25">
      <c r="A631" s="45" t="s">
        <v>63</v>
      </c>
      <c r="B631" s="58" t="s">
        <v>1178</v>
      </c>
      <c r="C631" s="62" t="s">
        <v>767</v>
      </c>
      <c r="D631" s="63">
        <f>D632</f>
        <v>11061792</v>
      </c>
      <c r="E631" s="63">
        <f>E632</f>
        <v>2765448</v>
      </c>
      <c r="F631" s="61">
        <f t="shared" si="39"/>
        <v>25</v>
      </c>
      <c r="G631" s="8"/>
    </row>
    <row r="632" spans="1:7" x14ac:dyDescent="0.25">
      <c r="A632" s="45" t="s">
        <v>64</v>
      </c>
      <c r="B632" s="58" t="s">
        <v>1178</v>
      </c>
      <c r="C632" s="62" t="s">
        <v>768</v>
      </c>
      <c r="D632" s="63">
        <v>11061792</v>
      </c>
      <c r="E632" s="11">
        <v>2765448</v>
      </c>
      <c r="F632" s="61">
        <f t="shared" si="39"/>
        <v>25</v>
      </c>
      <c r="G632" s="8"/>
    </row>
    <row r="633" spans="1:7" x14ac:dyDescent="0.25">
      <c r="A633" s="45" t="s">
        <v>88</v>
      </c>
      <c r="B633" s="58" t="s">
        <v>1178</v>
      </c>
      <c r="C633" s="62" t="s">
        <v>769</v>
      </c>
      <c r="D633" s="63">
        <f>D634</f>
        <v>1906128</v>
      </c>
      <c r="E633" s="63">
        <f>E634</f>
        <v>476532</v>
      </c>
      <c r="F633" s="61">
        <f t="shared" si="39"/>
        <v>25</v>
      </c>
      <c r="G633" s="8"/>
    </row>
    <row r="634" spans="1:7" x14ac:dyDescent="0.25">
      <c r="A634" s="45" t="s">
        <v>91</v>
      </c>
      <c r="B634" s="58" t="s">
        <v>1178</v>
      </c>
      <c r="C634" s="62" t="s">
        <v>770</v>
      </c>
      <c r="D634" s="63">
        <v>1906128</v>
      </c>
      <c r="E634" s="11">
        <v>476532</v>
      </c>
      <c r="F634" s="61">
        <f t="shared" si="39"/>
        <v>25</v>
      </c>
      <c r="G634" s="8"/>
    </row>
    <row r="635" spans="1:7" ht="51.75" x14ac:dyDescent="0.25">
      <c r="A635" s="44" t="s">
        <v>772</v>
      </c>
      <c r="B635" s="58" t="s">
        <v>1178</v>
      </c>
      <c r="C635" s="59" t="s">
        <v>771</v>
      </c>
      <c r="D635" s="60">
        <f>D636+D639</f>
        <v>7109041.2699999996</v>
      </c>
      <c r="E635" s="60">
        <f>E636+E639</f>
        <v>2912803.53</v>
      </c>
      <c r="F635" s="64">
        <f t="shared" si="39"/>
        <v>40.973225775069949</v>
      </c>
      <c r="G635" s="8"/>
    </row>
    <row r="636" spans="1:7" ht="26.25" x14ac:dyDescent="0.25">
      <c r="A636" s="45" t="s">
        <v>19</v>
      </c>
      <c r="B636" s="58" t="s">
        <v>1178</v>
      </c>
      <c r="C636" s="62" t="s">
        <v>773</v>
      </c>
      <c r="D636" s="63">
        <f>D637</f>
        <v>6609041.2699999996</v>
      </c>
      <c r="E636" s="63">
        <f>E637</f>
        <v>2912803.53</v>
      </c>
      <c r="F636" s="61">
        <f t="shared" si="39"/>
        <v>44.07301166694031</v>
      </c>
      <c r="G636" s="8"/>
    </row>
    <row r="637" spans="1:7" ht="26.25" x14ac:dyDescent="0.25">
      <c r="A637" s="45" t="s">
        <v>20</v>
      </c>
      <c r="B637" s="58" t="s">
        <v>1178</v>
      </c>
      <c r="C637" s="62" t="s">
        <v>774</v>
      </c>
      <c r="D637" s="63">
        <f>D638</f>
        <v>6609041.2699999996</v>
      </c>
      <c r="E637" s="63">
        <f>E638</f>
        <v>2912803.53</v>
      </c>
      <c r="F637" s="61">
        <f t="shared" si="39"/>
        <v>44.07301166694031</v>
      </c>
      <c r="G637" s="8"/>
    </row>
    <row r="638" spans="1:7" ht="26.25" x14ac:dyDescent="0.25">
      <c r="A638" s="45" t="s">
        <v>74</v>
      </c>
      <c r="B638" s="58" t="s">
        <v>1178</v>
      </c>
      <c r="C638" s="62" t="s">
        <v>775</v>
      </c>
      <c r="D638" s="63">
        <v>6609041.2699999996</v>
      </c>
      <c r="E638" s="11">
        <v>2912803.53</v>
      </c>
      <c r="F638" s="61">
        <f t="shared" si="39"/>
        <v>44.07301166694031</v>
      </c>
      <c r="G638" s="8"/>
    </row>
    <row r="639" spans="1:7" ht="26.25" x14ac:dyDescent="0.25">
      <c r="A639" s="85" t="s">
        <v>68</v>
      </c>
      <c r="B639" s="58" t="s">
        <v>1178</v>
      </c>
      <c r="C639" s="62" t="s">
        <v>1297</v>
      </c>
      <c r="D639" s="63">
        <f>D640</f>
        <v>500000</v>
      </c>
      <c r="E639" s="63">
        <f>E640</f>
        <v>0</v>
      </c>
      <c r="F639" s="61">
        <f t="shared" si="39"/>
        <v>0</v>
      </c>
      <c r="G639" s="8"/>
    </row>
    <row r="640" spans="1:7" x14ac:dyDescent="0.25">
      <c r="A640" s="85" t="s">
        <v>69</v>
      </c>
      <c r="B640" s="58" t="s">
        <v>1178</v>
      </c>
      <c r="C640" s="62" t="s">
        <v>1298</v>
      </c>
      <c r="D640" s="63">
        <f>D641</f>
        <v>500000</v>
      </c>
      <c r="E640" s="63">
        <f>E641</f>
        <v>0</v>
      </c>
      <c r="F640" s="61">
        <f t="shared" si="39"/>
        <v>0</v>
      </c>
      <c r="G640" s="8"/>
    </row>
    <row r="641" spans="1:7" ht="39" x14ac:dyDescent="0.25">
      <c r="A641" s="85" t="s">
        <v>70</v>
      </c>
      <c r="B641" s="58" t="s">
        <v>1178</v>
      </c>
      <c r="C641" s="62" t="s">
        <v>1299</v>
      </c>
      <c r="D641" s="63">
        <v>500000</v>
      </c>
      <c r="E641" s="11"/>
      <c r="F641" s="61">
        <f t="shared" si="39"/>
        <v>0</v>
      </c>
      <c r="G641" s="8"/>
    </row>
    <row r="642" spans="1:7" x14ac:dyDescent="0.25">
      <c r="A642" s="44" t="s">
        <v>93</v>
      </c>
      <c r="B642" s="58" t="s">
        <v>1178</v>
      </c>
      <c r="C642" s="59" t="s">
        <v>776</v>
      </c>
      <c r="D642" s="60">
        <f>D643+D653+D660+D667+D677+D681+D692+D697+D701</f>
        <v>242614597.43000001</v>
      </c>
      <c r="E642" s="60">
        <f>E643+E653+E660+E667+E677+E681+E692+E697+E701</f>
        <v>151228200.53999996</v>
      </c>
      <c r="F642" s="64">
        <f t="shared" si="39"/>
        <v>62.332688198463757</v>
      </c>
      <c r="G642" s="8"/>
    </row>
    <row r="643" spans="1:7" ht="64.5" x14ac:dyDescent="0.25">
      <c r="A643" s="44" t="s">
        <v>778</v>
      </c>
      <c r="B643" s="58" t="s">
        <v>1178</v>
      </c>
      <c r="C643" s="59" t="s">
        <v>777</v>
      </c>
      <c r="D643" s="60">
        <f>D644+D647+D650</f>
        <v>5300010</v>
      </c>
      <c r="E643" s="60">
        <f>E644+E647+E650</f>
        <v>732046.02</v>
      </c>
      <c r="F643" s="64">
        <f t="shared" si="39"/>
        <v>13.812162995918875</v>
      </c>
      <c r="G643" s="8"/>
    </row>
    <row r="644" spans="1:7" ht="26.25" x14ac:dyDescent="0.25">
      <c r="A644" s="45" t="s">
        <v>19</v>
      </c>
      <c r="B644" s="58" t="s">
        <v>1178</v>
      </c>
      <c r="C644" s="62" t="s">
        <v>779</v>
      </c>
      <c r="D644" s="63">
        <f>D645</f>
        <v>2035920</v>
      </c>
      <c r="E644" s="63">
        <f>E645</f>
        <v>467956.02</v>
      </c>
      <c r="F644" s="61">
        <f t="shared" si="39"/>
        <v>22.984990569374041</v>
      </c>
      <c r="G644" s="8"/>
    </row>
    <row r="645" spans="1:7" ht="26.25" x14ac:dyDescent="0.25">
      <c r="A645" s="45" t="s">
        <v>20</v>
      </c>
      <c r="B645" s="58" t="s">
        <v>1178</v>
      </c>
      <c r="C645" s="62" t="s">
        <v>780</v>
      </c>
      <c r="D645" s="63">
        <f>D646</f>
        <v>2035920</v>
      </c>
      <c r="E645" s="63">
        <f>E646</f>
        <v>467956.02</v>
      </c>
      <c r="F645" s="61">
        <f t="shared" si="39"/>
        <v>22.984990569374041</v>
      </c>
      <c r="G645" s="8"/>
    </row>
    <row r="646" spans="1:7" ht="26.25" x14ac:dyDescent="0.25">
      <c r="A646" s="45" t="s">
        <v>74</v>
      </c>
      <c r="B646" s="58" t="s">
        <v>1178</v>
      </c>
      <c r="C646" s="62" t="s">
        <v>781</v>
      </c>
      <c r="D646" s="63">
        <v>2035920</v>
      </c>
      <c r="E646" s="11">
        <v>467956.02</v>
      </c>
      <c r="F646" s="61">
        <f t="shared" si="39"/>
        <v>22.984990569374041</v>
      </c>
      <c r="G646" s="8"/>
    </row>
    <row r="647" spans="1:7" ht="26.25" x14ac:dyDescent="0.25">
      <c r="A647" s="45" t="s">
        <v>68</v>
      </c>
      <c r="B647" s="58" t="s">
        <v>1178</v>
      </c>
      <c r="C647" s="62" t="s">
        <v>782</v>
      </c>
      <c r="D647" s="63">
        <f>D648</f>
        <v>3000000</v>
      </c>
      <c r="E647" s="63">
        <f>E648</f>
        <v>0</v>
      </c>
      <c r="F647" s="61">
        <f t="shared" si="39"/>
        <v>0</v>
      </c>
      <c r="G647" s="8"/>
    </row>
    <row r="648" spans="1:7" x14ac:dyDescent="0.25">
      <c r="A648" s="45" t="s">
        <v>69</v>
      </c>
      <c r="B648" s="58" t="s">
        <v>1178</v>
      </c>
      <c r="C648" s="62" t="s">
        <v>783</v>
      </c>
      <c r="D648" s="63">
        <f>D649</f>
        <v>3000000</v>
      </c>
      <c r="E648" s="63">
        <f>E649</f>
        <v>0</v>
      </c>
      <c r="F648" s="61">
        <f t="shared" si="39"/>
        <v>0</v>
      </c>
      <c r="G648" s="8"/>
    </row>
    <row r="649" spans="1:7" ht="39" x14ac:dyDescent="0.25">
      <c r="A649" s="45" t="s">
        <v>70</v>
      </c>
      <c r="B649" s="58" t="s">
        <v>1178</v>
      </c>
      <c r="C649" s="62" t="s">
        <v>784</v>
      </c>
      <c r="D649" s="63">
        <v>3000000</v>
      </c>
      <c r="E649" s="11">
        <v>0</v>
      </c>
      <c r="F649" s="61">
        <f t="shared" si="39"/>
        <v>0</v>
      </c>
      <c r="G649" s="8"/>
    </row>
    <row r="650" spans="1:7" ht="26.25" x14ac:dyDescent="0.25">
      <c r="A650" s="45" t="s">
        <v>43</v>
      </c>
      <c r="B650" s="58" t="s">
        <v>1178</v>
      </c>
      <c r="C650" s="62" t="s">
        <v>785</v>
      </c>
      <c r="D650" s="63">
        <f>D651</f>
        <v>264090</v>
      </c>
      <c r="E650" s="63">
        <f>E651</f>
        <v>264090</v>
      </c>
      <c r="F650" s="61">
        <f t="shared" si="39"/>
        <v>100</v>
      </c>
      <c r="G650" s="8"/>
    </row>
    <row r="651" spans="1:7" x14ac:dyDescent="0.25">
      <c r="A651" s="45" t="s">
        <v>63</v>
      </c>
      <c r="B651" s="58" t="s">
        <v>1178</v>
      </c>
      <c r="C651" s="62" t="s">
        <v>786</v>
      </c>
      <c r="D651" s="63">
        <f>D652</f>
        <v>264090</v>
      </c>
      <c r="E651" s="63">
        <f>E652</f>
        <v>264090</v>
      </c>
      <c r="F651" s="61">
        <f t="shared" si="39"/>
        <v>100</v>
      </c>
      <c r="G651" s="8"/>
    </row>
    <row r="652" spans="1:7" x14ac:dyDescent="0.25">
      <c r="A652" s="45" t="s">
        <v>64</v>
      </c>
      <c r="B652" s="58" t="s">
        <v>1178</v>
      </c>
      <c r="C652" s="62" t="s">
        <v>787</v>
      </c>
      <c r="D652" s="63">
        <v>264090</v>
      </c>
      <c r="E652" s="11">
        <v>264090</v>
      </c>
      <c r="F652" s="61">
        <f t="shared" si="39"/>
        <v>100</v>
      </c>
      <c r="G652" s="8"/>
    </row>
    <row r="653" spans="1:7" ht="77.25" x14ac:dyDescent="0.25">
      <c r="A653" s="44" t="s">
        <v>789</v>
      </c>
      <c r="B653" s="58" t="s">
        <v>1178</v>
      </c>
      <c r="C653" s="59" t="s">
        <v>788</v>
      </c>
      <c r="D653" s="60">
        <f>D654+D657</f>
        <v>1046610</v>
      </c>
      <c r="E653" s="60">
        <f>E654+E657</f>
        <v>597745.86</v>
      </c>
      <c r="F653" s="64">
        <f t="shared" si="39"/>
        <v>57.112569151833057</v>
      </c>
      <c r="G653" s="8"/>
    </row>
    <row r="654" spans="1:7" ht="26.25" x14ac:dyDescent="0.25">
      <c r="A654" s="45" t="s">
        <v>19</v>
      </c>
      <c r="B654" s="58" t="s">
        <v>1178</v>
      </c>
      <c r="C654" s="62" t="s">
        <v>790</v>
      </c>
      <c r="D654" s="63">
        <f>D655</f>
        <v>400000</v>
      </c>
      <c r="E654" s="63">
        <f>E655</f>
        <v>0</v>
      </c>
      <c r="F654" s="61">
        <f t="shared" si="39"/>
        <v>0</v>
      </c>
      <c r="G654" s="8"/>
    </row>
    <row r="655" spans="1:7" ht="26.25" x14ac:dyDescent="0.25">
      <c r="A655" s="45" t="s">
        <v>20</v>
      </c>
      <c r="B655" s="58" t="s">
        <v>1178</v>
      </c>
      <c r="C655" s="62" t="s">
        <v>791</v>
      </c>
      <c r="D655" s="63">
        <f>D656</f>
        <v>400000</v>
      </c>
      <c r="E655" s="63">
        <f>E656</f>
        <v>0</v>
      </c>
      <c r="F655" s="61">
        <f t="shared" si="39"/>
        <v>0</v>
      </c>
      <c r="G655" s="8"/>
    </row>
    <row r="656" spans="1:7" ht="26.25" x14ac:dyDescent="0.25">
      <c r="A656" s="45" t="s">
        <v>74</v>
      </c>
      <c r="B656" s="58" t="s">
        <v>1178</v>
      </c>
      <c r="C656" s="62" t="s">
        <v>792</v>
      </c>
      <c r="D656" s="63">
        <v>400000</v>
      </c>
      <c r="E656" s="11">
        <v>0</v>
      </c>
      <c r="F656" s="61">
        <f t="shared" si="39"/>
        <v>0</v>
      </c>
      <c r="G656" s="8"/>
    </row>
    <row r="657" spans="1:7" ht="26.25" x14ac:dyDescent="0.25">
      <c r="A657" s="45" t="s">
        <v>43</v>
      </c>
      <c r="B657" s="58" t="s">
        <v>1178</v>
      </c>
      <c r="C657" s="62" t="s">
        <v>793</v>
      </c>
      <c r="D657" s="63">
        <f>D658</f>
        <v>646610</v>
      </c>
      <c r="E657" s="63">
        <f>E658</f>
        <v>597745.86</v>
      </c>
      <c r="F657" s="61">
        <f t="shared" si="39"/>
        <v>92.443027481789642</v>
      </c>
      <c r="G657" s="8"/>
    </row>
    <row r="658" spans="1:7" x14ac:dyDescent="0.25">
      <c r="A658" s="45" t="s">
        <v>63</v>
      </c>
      <c r="B658" s="58" t="s">
        <v>1178</v>
      </c>
      <c r="C658" s="62" t="s">
        <v>794</v>
      </c>
      <c r="D658" s="63">
        <f>D659</f>
        <v>646610</v>
      </c>
      <c r="E658" s="63">
        <f>E659</f>
        <v>597745.86</v>
      </c>
      <c r="F658" s="61">
        <f t="shared" si="39"/>
        <v>92.443027481789642</v>
      </c>
      <c r="G658" s="8"/>
    </row>
    <row r="659" spans="1:7" x14ac:dyDescent="0.25">
      <c r="A659" s="45" t="s">
        <v>64</v>
      </c>
      <c r="B659" s="58" t="s">
        <v>1178</v>
      </c>
      <c r="C659" s="62" t="s">
        <v>795</v>
      </c>
      <c r="D659" s="63">
        <v>646610</v>
      </c>
      <c r="E659" s="11">
        <v>597745.86</v>
      </c>
      <c r="F659" s="61">
        <f t="shared" si="39"/>
        <v>92.443027481789642</v>
      </c>
      <c r="G659" s="8"/>
    </row>
    <row r="660" spans="1:7" ht="26.25" x14ac:dyDescent="0.25">
      <c r="A660" s="44" t="s">
        <v>797</v>
      </c>
      <c r="B660" s="58" t="s">
        <v>1178</v>
      </c>
      <c r="C660" s="59" t="s">
        <v>796</v>
      </c>
      <c r="D660" s="60">
        <f>D661</f>
        <v>27625967.789999999</v>
      </c>
      <c r="E660" s="60">
        <f>E661</f>
        <v>23463425.089999996</v>
      </c>
      <c r="F660" s="64">
        <f t="shared" ref="F660:F723" si="40">E660/D660*100</f>
        <v>84.932499988265548</v>
      </c>
      <c r="G660" s="8"/>
    </row>
    <row r="661" spans="1:7" ht="64.5" x14ac:dyDescent="0.25">
      <c r="A661" s="45" t="s">
        <v>14</v>
      </c>
      <c r="B661" s="58" t="s">
        <v>1178</v>
      </c>
      <c r="C661" s="62" t="s">
        <v>798</v>
      </c>
      <c r="D661" s="63">
        <f>D662</f>
        <v>27625967.789999999</v>
      </c>
      <c r="E661" s="63">
        <f>E662</f>
        <v>23463425.089999996</v>
      </c>
      <c r="F661" s="61">
        <f t="shared" si="40"/>
        <v>84.932499988265548</v>
      </c>
      <c r="G661" s="8"/>
    </row>
    <row r="662" spans="1:7" x14ac:dyDescent="0.25">
      <c r="A662" s="45" t="s">
        <v>52</v>
      </c>
      <c r="B662" s="58" t="s">
        <v>1178</v>
      </c>
      <c r="C662" s="62" t="s">
        <v>799</v>
      </c>
      <c r="D662" s="63">
        <f>D663+D664+D665+D666</f>
        <v>27625967.789999999</v>
      </c>
      <c r="E662" s="63">
        <f>E663+E664+E665+E666</f>
        <v>23463425.089999996</v>
      </c>
      <c r="F662" s="61">
        <f t="shared" si="40"/>
        <v>84.932499988265548</v>
      </c>
      <c r="G662" s="8"/>
    </row>
    <row r="663" spans="1:7" x14ac:dyDescent="0.25">
      <c r="A663" s="45" t="s">
        <v>53</v>
      </c>
      <c r="B663" s="58" t="s">
        <v>1178</v>
      </c>
      <c r="C663" s="62" t="s">
        <v>800</v>
      </c>
      <c r="D663" s="63">
        <v>12329500.029999999</v>
      </c>
      <c r="E663" s="11">
        <v>11442829.369999999</v>
      </c>
      <c r="F663" s="61">
        <f t="shared" si="40"/>
        <v>92.808543267427197</v>
      </c>
      <c r="G663" s="8"/>
    </row>
    <row r="664" spans="1:7" ht="26.25" x14ac:dyDescent="0.25">
      <c r="A664" s="45" t="s">
        <v>90</v>
      </c>
      <c r="B664" s="58" t="s">
        <v>1178</v>
      </c>
      <c r="C664" s="62" t="s">
        <v>801</v>
      </c>
      <c r="D664" s="63">
        <v>14131.45</v>
      </c>
      <c r="E664" s="11">
        <v>11881.45</v>
      </c>
      <c r="F664" s="61">
        <f t="shared" si="40"/>
        <v>84.07806700657045</v>
      </c>
      <c r="G664" s="8"/>
    </row>
    <row r="665" spans="1:7" ht="39" x14ac:dyDescent="0.25">
      <c r="A665" s="45" t="s">
        <v>94</v>
      </c>
      <c r="B665" s="58" t="s">
        <v>1178</v>
      </c>
      <c r="C665" s="62" t="s">
        <v>802</v>
      </c>
      <c r="D665" s="63">
        <v>5400</v>
      </c>
      <c r="E665" s="11">
        <v>5400</v>
      </c>
      <c r="F665" s="61">
        <f t="shared" si="40"/>
        <v>100</v>
      </c>
      <c r="G665" s="8"/>
    </row>
    <row r="666" spans="1:7" ht="39" x14ac:dyDescent="0.25">
      <c r="A666" s="45" t="s">
        <v>54</v>
      </c>
      <c r="B666" s="58" t="s">
        <v>1178</v>
      </c>
      <c r="C666" s="62" t="s">
        <v>803</v>
      </c>
      <c r="D666" s="63">
        <v>15276936.310000001</v>
      </c>
      <c r="E666" s="11">
        <v>12003314.27</v>
      </c>
      <c r="F666" s="61">
        <f t="shared" si="40"/>
        <v>78.571475500247061</v>
      </c>
      <c r="G666" s="8"/>
    </row>
    <row r="667" spans="1:7" ht="26.25" x14ac:dyDescent="0.25">
      <c r="A667" s="44" t="s">
        <v>797</v>
      </c>
      <c r="B667" s="58" t="s">
        <v>1178</v>
      </c>
      <c r="C667" s="59" t="s">
        <v>804</v>
      </c>
      <c r="D667" s="60">
        <f>D668+D672</f>
        <v>3929477.2899999996</v>
      </c>
      <c r="E667" s="60">
        <f>E668+E672</f>
        <v>2572361.54</v>
      </c>
      <c r="F667" s="64">
        <f t="shared" si="40"/>
        <v>65.463199050579064</v>
      </c>
      <c r="G667" s="8"/>
    </row>
    <row r="668" spans="1:7" ht="26.25" x14ac:dyDescent="0.25">
      <c r="A668" s="45" t="s">
        <v>19</v>
      </c>
      <c r="B668" s="58" t="s">
        <v>1178</v>
      </c>
      <c r="C668" s="62" t="s">
        <v>805</v>
      </c>
      <c r="D668" s="63">
        <f>D669</f>
        <v>3559892.2899999996</v>
      </c>
      <c r="E668" s="63">
        <f>E669</f>
        <v>2281672.5499999998</v>
      </c>
      <c r="F668" s="61">
        <f t="shared" si="40"/>
        <v>64.093864761284678</v>
      </c>
      <c r="G668" s="8"/>
    </row>
    <row r="669" spans="1:7" ht="26.25" x14ac:dyDescent="0.25">
      <c r="A669" s="45" t="s">
        <v>20</v>
      </c>
      <c r="B669" s="58" t="s">
        <v>1178</v>
      </c>
      <c r="C669" s="62" t="s">
        <v>806</v>
      </c>
      <c r="D669" s="63">
        <f>D670+D671</f>
        <v>3559892.2899999996</v>
      </c>
      <c r="E669" s="63">
        <f>E670+E671</f>
        <v>2281672.5499999998</v>
      </c>
      <c r="F669" s="61">
        <f t="shared" si="40"/>
        <v>64.093864761284678</v>
      </c>
      <c r="G669" s="8"/>
    </row>
    <row r="670" spans="1:7" ht="26.25" x14ac:dyDescent="0.25">
      <c r="A670" s="45" t="s">
        <v>21</v>
      </c>
      <c r="B670" s="58" t="s">
        <v>1178</v>
      </c>
      <c r="C670" s="62" t="s">
        <v>807</v>
      </c>
      <c r="D670" s="63">
        <v>212772.53</v>
      </c>
      <c r="E670" s="11">
        <v>140292.09</v>
      </c>
      <c r="F670" s="61">
        <f t="shared" si="40"/>
        <v>65.935245494331426</v>
      </c>
      <c r="G670" s="8"/>
    </row>
    <row r="671" spans="1:7" x14ac:dyDescent="0.25">
      <c r="A671" s="45" t="s">
        <v>22</v>
      </c>
      <c r="B671" s="58" t="s">
        <v>1178</v>
      </c>
      <c r="C671" s="62" t="s">
        <v>808</v>
      </c>
      <c r="D671" s="63">
        <v>3347119.76</v>
      </c>
      <c r="E671" s="11">
        <v>2141380.46</v>
      </c>
      <c r="F671" s="61">
        <f t="shared" si="40"/>
        <v>63.976810318851577</v>
      </c>
      <c r="G671" s="8"/>
    </row>
    <row r="672" spans="1:7" x14ac:dyDescent="0.25">
      <c r="A672" s="45" t="s">
        <v>23</v>
      </c>
      <c r="B672" s="58" t="s">
        <v>1178</v>
      </c>
      <c r="C672" s="62" t="s">
        <v>809</v>
      </c>
      <c r="D672" s="63">
        <f>D673</f>
        <v>369585</v>
      </c>
      <c r="E672" s="63">
        <f>E673</f>
        <v>290688.99</v>
      </c>
      <c r="F672" s="61">
        <f t="shared" si="40"/>
        <v>78.652810584845156</v>
      </c>
      <c r="G672" s="8"/>
    </row>
    <row r="673" spans="1:7" x14ac:dyDescent="0.25">
      <c r="A673" s="45" t="s">
        <v>24</v>
      </c>
      <c r="B673" s="58" t="s">
        <v>1178</v>
      </c>
      <c r="C673" s="62" t="s">
        <v>810</v>
      </c>
      <c r="D673" s="63">
        <f>D674+D675+D676</f>
        <v>369585</v>
      </c>
      <c r="E673" s="63">
        <f>E674+E675+E676</f>
        <v>290688.99</v>
      </c>
      <c r="F673" s="61">
        <f t="shared" si="40"/>
        <v>78.652810584845156</v>
      </c>
      <c r="G673" s="8"/>
    </row>
    <row r="674" spans="1:7" ht="26.25" x14ac:dyDescent="0.25">
      <c r="A674" s="45" t="s">
        <v>30</v>
      </c>
      <c r="B674" s="58" t="s">
        <v>1178</v>
      </c>
      <c r="C674" s="62" t="s">
        <v>811</v>
      </c>
      <c r="D674" s="63">
        <v>359200</v>
      </c>
      <c r="E674" s="11">
        <v>290325</v>
      </c>
      <c r="F674" s="61">
        <f t="shared" si="40"/>
        <v>80.825445434298445</v>
      </c>
      <c r="G674" s="8"/>
    </row>
    <row r="675" spans="1:7" x14ac:dyDescent="0.25">
      <c r="A675" s="45" t="s">
        <v>25</v>
      </c>
      <c r="B675" s="58" t="s">
        <v>1178</v>
      </c>
      <c r="C675" s="62" t="s">
        <v>812</v>
      </c>
      <c r="D675" s="63">
        <v>3085</v>
      </c>
      <c r="E675" s="11">
        <v>85</v>
      </c>
      <c r="F675" s="61">
        <f t="shared" si="40"/>
        <v>2.7552674230145868</v>
      </c>
      <c r="G675" s="8"/>
    </row>
    <row r="676" spans="1:7" x14ac:dyDescent="0.25">
      <c r="A676" s="45" t="s">
        <v>31</v>
      </c>
      <c r="B676" s="58" t="s">
        <v>1178</v>
      </c>
      <c r="C676" s="62" t="s">
        <v>813</v>
      </c>
      <c r="D676" s="63">
        <v>7300</v>
      </c>
      <c r="E676" s="11">
        <v>278.99</v>
      </c>
      <c r="F676" s="61">
        <f t="shared" si="40"/>
        <v>3.8217808219178084</v>
      </c>
      <c r="G676" s="8"/>
    </row>
    <row r="677" spans="1:7" ht="39" x14ac:dyDescent="0.25">
      <c r="A677" s="44" t="s">
        <v>817</v>
      </c>
      <c r="B677" s="58" t="s">
        <v>1178</v>
      </c>
      <c r="C677" s="59" t="s">
        <v>814</v>
      </c>
      <c r="D677" s="60">
        <f t="shared" ref="D677:E679" si="41">D678</f>
        <v>110150461.92</v>
      </c>
      <c r="E677" s="60">
        <f t="shared" si="41"/>
        <v>71320051.209999993</v>
      </c>
      <c r="F677" s="64">
        <f t="shared" si="40"/>
        <v>64.74784578007332</v>
      </c>
      <c r="G677" s="8"/>
    </row>
    <row r="678" spans="1:7" ht="26.25" x14ac:dyDescent="0.25">
      <c r="A678" s="45" t="s">
        <v>43</v>
      </c>
      <c r="B678" s="58" t="s">
        <v>1178</v>
      </c>
      <c r="C678" s="62" t="s">
        <v>815</v>
      </c>
      <c r="D678" s="63">
        <f t="shared" si="41"/>
        <v>110150461.92</v>
      </c>
      <c r="E678" s="63">
        <f t="shared" si="41"/>
        <v>71320051.209999993</v>
      </c>
      <c r="F678" s="61">
        <f t="shared" si="40"/>
        <v>64.74784578007332</v>
      </c>
      <c r="G678" s="8"/>
    </row>
    <row r="679" spans="1:7" x14ac:dyDescent="0.25">
      <c r="A679" s="45" t="s">
        <v>63</v>
      </c>
      <c r="B679" s="58" t="s">
        <v>1178</v>
      </c>
      <c r="C679" s="62" t="s">
        <v>816</v>
      </c>
      <c r="D679" s="63">
        <f t="shared" si="41"/>
        <v>110150461.92</v>
      </c>
      <c r="E679" s="63">
        <f t="shared" si="41"/>
        <v>71320051.209999993</v>
      </c>
      <c r="F679" s="61">
        <f t="shared" si="40"/>
        <v>64.74784578007332</v>
      </c>
      <c r="G679" s="8"/>
    </row>
    <row r="680" spans="1:7" ht="51.75" x14ac:dyDescent="0.25">
      <c r="A680" s="45" t="s">
        <v>87</v>
      </c>
      <c r="B680" s="58" t="s">
        <v>1178</v>
      </c>
      <c r="C680" s="62" t="s">
        <v>818</v>
      </c>
      <c r="D680" s="63">
        <v>110150461.92</v>
      </c>
      <c r="E680" s="11">
        <v>71320051.209999993</v>
      </c>
      <c r="F680" s="61">
        <f t="shared" si="40"/>
        <v>64.74784578007332</v>
      </c>
      <c r="G680" s="8"/>
    </row>
    <row r="681" spans="1:7" s="31" customFormat="1" ht="51.75" x14ac:dyDescent="0.25">
      <c r="A681" s="44" t="s">
        <v>55</v>
      </c>
      <c r="B681" s="58" t="s">
        <v>1178</v>
      </c>
      <c r="C681" s="59" t="s">
        <v>819</v>
      </c>
      <c r="D681" s="60">
        <f>D682+D685+D688</f>
        <v>70675700</v>
      </c>
      <c r="E681" s="60">
        <f>E682+E685+E688</f>
        <v>46923493.43</v>
      </c>
      <c r="F681" s="64">
        <f t="shared" si="40"/>
        <v>66.392682958923643</v>
      </c>
      <c r="G681" s="30"/>
    </row>
    <row r="682" spans="1:7" ht="64.5" x14ac:dyDescent="0.25">
      <c r="A682" s="45" t="s">
        <v>14</v>
      </c>
      <c r="B682" s="58" t="s">
        <v>1178</v>
      </c>
      <c r="C682" s="62" t="s">
        <v>820</v>
      </c>
      <c r="D682" s="63">
        <f>D683</f>
        <v>42865468.469999999</v>
      </c>
      <c r="E682" s="11">
        <f>E683</f>
        <v>28808094.77</v>
      </c>
      <c r="F682" s="61">
        <f t="shared" si="40"/>
        <v>67.205832102737304</v>
      </c>
      <c r="G682" s="8"/>
    </row>
    <row r="683" spans="1:7" x14ac:dyDescent="0.25">
      <c r="A683" s="45" t="s">
        <v>52</v>
      </c>
      <c r="B683" s="58" t="s">
        <v>1178</v>
      </c>
      <c r="C683" s="62" t="s">
        <v>821</v>
      </c>
      <c r="D683" s="63">
        <f>D684</f>
        <v>42865468.469999999</v>
      </c>
      <c r="E683" s="11">
        <f>E684</f>
        <v>28808094.77</v>
      </c>
      <c r="F683" s="61">
        <f t="shared" si="40"/>
        <v>67.205832102737304</v>
      </c>
      <c r="G683" s="8"/>
    </row>
    <row r="684" spans="1:7" x14ac:dyDescent="0.25">
      <c r="A684" s="45" t="s">
        <v>53</v>
      </c>
      <c r="B684" s="58" t="s">
        <v>1178</v>
      </c>
      <c r="C684" s="62" t="s">
        <v>822</v>
      </c>
      <c r="D684" s="63">
        <v>42865468.469999999</v>
      </c>
      <c r="E684" s="11">
        <v>28808094.77</v>
      </c>
      <c r="F684" s="61">
        <f t="shared" si="40"/>
        <v>67.205832102737304</v>
      </c>
      <c r="G684" s="8"/>
    </row>
    <row r="685" spans="1:7" ht="26.25" x14ac:dyDescent="0.25">
      <c r="A685" s="45" t="s">
        <v>19</v>
      </c>
      <c r="B685" s="58" t="s">
        <v>1178</v>
      </c>
      <c r="C685" s="62" t="s">
        <v>823</v>
      </c>
      <c r="D685" s="63">
        <f>D686</f>
        <v>310000</v>
      </c>
      <c r="E685" s="63">
        <f>E686</f>
        <v>279950</v>
      </c>
      <c r="F685" s="61">
        <f t="shared" si="40"/>
        <v>90.306451612903231</v>
      </c>
      <c r="G685" s="8"/>
    </row>
    <row r="686" spans="1:7" ht="26.25" x14ac:dyDescent="0.25">
      <c r="A686" s="45" t="s">
        <v>20</v>
      </c>
      <c r="B686" s="58" t="s">
        <v>1178</v>
      </c>
      <c r="C686" s="62" t="s">
        <v>824</v>
      </c>
      <c r="D686" s="63">
        <f>D687</f>
        <v>310000</v>
      </c>
      <c r="E686" s="63">
        <f>E687</f>
        <v>279950</v>
      </c>
      <c r="F686" s="61">
        <f t="shared" si="40"/>
        <v>90.306451612903231</v>
      </c>
      <c r="G686" s="8"/>
    </row>
    <row r="687" spans="1:7" x14ac:dyDescent="0.25">
      <c r="A687" s="45" t="s">
        <v>22</v>
      </c>
      <c r="B687" s="58" t="s">
        <v>1178</v>
      </c>
      <c r="C687" s="62" t="s">
        <v>825</v>
      </c>
      <c r="D687" s="63">
        <v>310000</v>
      </c>
      <c r="E687" s="11">
        <v>279950</v>
      </c>
      <c r="F687" s="61">
        <f t="shared" si="40"/>
        <v>90.306451612903231</v>
      </c>
      <c r="G687" s="8"/>
    </row>
    <row r="688" spans="1:7" ht="26.25" x14ac:dyDescent="0.25">
      <c r="A688" s="45" t="s">
        <v>43</v>
      </c>
      <c r="B688" s="58" t="s">
        <v>1178</v>
      </c>
      <c r="C688" s="62" t="s">
        <v>826</v>
      </c>
      <c r="D688" s="63">
        <f>D689</f>
        <v>27500231.530000001</v>
      </c>
      <c r="E688" s="11">
        <f>E689</f>
        <v>17835448.66</v>
      </c>
      <c r="F688" s="61">
        <f t="shared" si="40"/>
        <v>64.855630908210031</v>
      </c>
      <c r="G688" s="8"/>
    </row>
    <row r="689" spans="1:7" x14ac:dyDescent="0.25">
      <c r="A689" s="45" t="s">
        <v>63</v>
      </c>
      <c r="B689" s="58" t="s">
        <v>1178</v>
      </c>
      <c r="C689" s="62" t="s">
        <v>827</v>
      </c>
      <c r="D689" s="63">
        <f>D690+D691</f>
        <v>27500231.530000001</v>
      </c>
      <c r="E689" s="63">
        <f>E690+E691</f>
        <v>17835448.66</v>
      </c>
      <c r="F689" s="61">
        <f t="shared" si="40"/>
        <v>64.855630908210031</v>
      </c>
      <c r="G689" s="8"/>
    </row>
    <row r="690" spans="1:7" ht="51.75" x14ac:dyDescent="0.25">
      <c r="A690" s="45" t="s">
        <v>87</v>
      </c>
      <c r="B690" s="58" t="s">
        <v>1178</v>
      </c>
      <c r="C690" s="62" t="s">
        <v>828</v>
      </c>
      <c r="D690" s="63">
        <v>27135231.530000001</v>
      </c>
      <c r="E690" s="11">
        <v>17470448.66</v>
      </c>
      <c r="F690" s="61">
        <f t="shared" si="40"/>
        <v>64.382898818037091</v>
      </c>
      <c r="G690" s="8"/>
    </row>
    <row r="691" spans="1:7" x14ac:dyDescent="0.25">
      <c r="A691" s="45" t="s">
        <v>64</v>
      </c>
      <c r="B691" s="58" t="s">
        <v>1178</v>
      </c>
      <c r="C691" s="62" t="s">
        <v>829</v>
      </c>
      <c r="D691" s="63">
        <v>365000</v>
      </c>
      <c r="E691" s="11">
        <v>365000</v>
      </c>
      <c r="F691" s="61">
        <f t="shared" si="40"/>
        <v>100</v>
      </c>
      <c r="G691" s="8"/>
    </row>
    <row r="692" spans="1:7" ht="51.75" x14ac:dyDescent="0.25">
      <c r="A692" s="44" t="s">
        <v>831</v>
      </c>
      <c r="B692" s="58" t="s">
        <v>1178</v>
      </c>
      <c r="C692" s="59" t="s">
        <v>830</v>
      </c>
      <c r="D692" s="60">
        <f>D693</f>
        <v>1426000</v>
      </c>
      <c r="E692" s="60">
        <f>E693</f>
        <v>258859</v>
      </c>
      <c r="F692" s="64">
        <f t="shared" si="40"/>
        <v>18.152805049088357</v>
      </c>
      <c r="G692" s="8"/>
    </row>
    <row r="693" spans="1:7" ht="26.25" x14ac:dyDescent="0.25">
      <c r="A693" s="45" t="s">
        <v>19</v>
      </c>
      <c r="B693" s="58" t="s">
        <v>1178</v>
      </c>
      <c r="C693" s="62" t="s">
        <v>832</v>
      </c>
      <c r="D693" s="63">
        <f>D694</f>
        <v>1426000</v>
      </c>
      <c r="E693" s="63">
        <f>E694</f>
        <v>258859</v>
      </c>
      <c r="F693" s="61">
        <f t="shared" si="40"/>
        <v>18.152805049088357</v>
      </c>
      <c r="G693" s="8"/>
    </row>
    <row r="694" spans="1:7" ht="26.25" x14ac:dyDescent="0.25">
      <c r="A694" s="45" t="s">
        <v>20</v>
      </c>
      <c r="B694" s="58" t="s">
        <v>1178</v>
      </c>
      <c r="C694" s="62" t="s">
        <v>833</v>
      </c>
      <c r="D694" s="63">
        <f>D695+D696</f>
        <v>1426000</v>
      </c>
      <c r="E694" s="63">
        <f>E695+E696</f>
        <v>258859</v>
      </c>
      <c r="F694" s="61">
        <f t="shared" si="40"/>
        <v>18.152805049088357</v>
      </c>
      <c r="G694" s="8"/>
    </row>
    <row r="695" spans="1:7" ht="26.25" x14ac:dyDescent="0.25">
      <c r="A695" s="45" t="s">
        <v>74</v>
      </c>
      <c r="B695" s="58" t="s">
        <v>1178</v>
      </c>
      <c r="C695" s="62" t="s">
        <v>834</v>
      </c>
      <c r="D695" s="63">
        <v>1232141</v>
      </c>
      <c r="E695" s="11">
        <v>65000</v>
      </c>
      <c r="F695" s="61">
        <f t="shared" si="40"/>
        <v>5.2753702701233056</v>
      </c>
      <c r="G695" s="8"/>
    </row>
    <row r="696" spans="1:7" x14ac:dyDescent="0.25">
      <c r="A696" s="85" t="s">
        <v>22</v>
      </c>
      <c r="B696" s="68" t="s">
        <v>1178</v>
      </c>
      <c r="C696" s="62" t="s">
        <v>1300</v>
      </c>
      <c r="D696" s="63">
        <v>193859</v>
      </c>
      <c r="E696" s="11">
        <v>193859</v>
      </c>
      <c r="F696" s="61">
        <f t="shared" si="40"/>
        <v>100</v>
      </c>
      <c r="G696" s="8"/>
    </row>
    <row r="697" spans="1:7" ht="64.5" x14ac:dyDescent="0.25">
      <c r="A697" s="44" t="s">
        <v>836</v>
      </c>
      <c r="B697" s="58" t="s">
        <v>1178</v>
      </c>
      <c r="C697" s="59" t="s">
        <v>835</v>
      </c>
      <c r="D697" s="60">
        <f t="shared" ref="D697:E699" si="42">D698</f>
        <v>1441400</v>
      </c>
      <c r="E697" s="60">
        <f t="shared" si="42"/>
        <v>0</v>
      </c>
      <c r="F697" s="64">
        <f t="shared" si="40"/>
        <v>0</v>
      </c>
      <c r="G697" s="8"/>
    </row>
    <row r="698" spans="1:7" ht="64.5" x14ac:dyDescent="0.25">
      <c r="A698" s="45" t="s">
        <v>14</v>
      </c>
      <c r="B698" s="58" t="s">
        <v>1178</v>
      </c>
      <c r="C698" s="62" t="s">
        <v>837</v>
      </c>
      <c r="D698" s="63">
        <f t="shared" si="42"/>
        <v>1441400</v>
      </c>
      <c r="E698" s="63">
        <f t="shared" si="42"/>
        <v>0</v>
      </c>
      <c r="F698" s="61">
        <f t="shared" si="40"/>
        <v>0</v>
      </c>
      <c r="G698" s="8"/>
    </row>
    <row r="699" spans="1:7" x14ac:dyDescent="0.25">
      <c r="A699" s="45" t="s">
        <v>52</v>
      </c>
      <c r="B699" s="58" t="s">
        <v>1178</v>
      </c>
      <c r="C699" s="62" t="s">
        <v>838</v>
      </c>
      <c r="D699" s="63">
        <f t="shared" si="42"/>
        <v>1441400</v>
      </c>
      <c r="E699" s="63">
        <f t="shared" si="42"/>
        <v>0</v>
      </c>
      <c r="F699" s="61">
        <f t="shared" si="40"/>
        <v>0</v>
      </c>
      <c r="G699" s="8"/>
    </row>
    <row r="700" spans="1:7" x14ac:dyDescent="0.25">
      <c r="A700" s="45" t="s">
        <v>53</v>
      </c>
      <c r="B700" s="58" t="s">
        <v>1178</v>
      </c>
      <c r="C700" s="62" t="s">
        <v>839</v>
      </c>
      <c r="D700" s="63">
        <v>1441400</v>
      </c>
      <c r="E700" s="11">
        <v>0</v>
      </c>
      <c r="F700" s="61">
        <f t="shared" si="40"/>
        <v>0</v>
      </c>
      <c r="G700" s="8"/>
    </row>
    <row r="701" spans="1:7" ht="51.75" x14ac:dyDescent="0.25">
      <c r="A701" s="44" t="s">
        <v>841</v>
      </c>
      <c r="B701" s="58" t="s">
        <v>1178</v>
      </c>
      <c r="C701" s="59" t="s">
        <v>840</v>
      </c>
      <c r="D701" s="60">
        <f t="shared" ref="D701:E703" si="43">D702</f>
        <v>21018970.43</v>
      </c>
      <c r="E701" s="60">
        <f t="shared" si="43"/>
        <v>5360218.3899999997</v>
      </c>
      <c r="F701" s="64">
        <f t="shared" si="40"/>
        <v>25.501812316884255</v>
      </c>
      <c r="G701" s="8"/>
    </row>
    <row r="702" spans="1:7" ht="26.25" x14ac:dyDescent="0.25">
      <c r="A702" s="45" t="s">
        <v>19</v>
      </c>
      <c r="B702" s="58" t="s">
        <v>1178</v>
      </c>
      <c r="C702" s="62" t="s">
        <v>842</v>
      </c>
      <c r="D702" s="63">
        <f t="shared" si="43"/>
        <v>21018970.43</v>
      </c>
      <c r="E702" s="63">
        <f t="shared" si="43"/>
        <v>5360218.3899999997</v>
      </c>
      <c r="F702" s="61">
        <f t="shared" si="40"/>
        <v>25.501812316884255</v>
      </c>
      <c r="G702" s="8"/>
    </row>
    <row r="703" spans="1:7" ht="26.25" x14ac:dyDescent="0.25">
      <c r="A703" s="45" t="s">
        <v>20</v>
      </c>
      <c r="B703" s="58" t="s">
        <v>1178</v>
      </c>
      <c r="C703" s="62" t="s">
        <v>843</v>
      </c>
      <c r="D703" s="63">
        <f t="shared" si="43"/>
        <v>21018970.43</v>
      </c>
      <c r="E703" s="63">
        <f t="shared" si="43"/>
        <v>5360218.3899999997</v>
      </c>
      <c r="F703" s="61">
        <f t="shared" si="40"/>
        <v>25.501812316884255</v>
      </c>
      <c r="G703" s="8"/>
    </row>
    <row r="704" spans="1:7" ht="26.25" x14ac:dyDescent="0.25">
      <c r="A704" s="45" t="s">
        <v>74</v>
      </c>
      <c r="B704" s="58" t="s">
        <v>1178</v>
      </c>
      <c r="C704" s="62" t="s">
        <v>844</v>
      </c>
      <c r="D704" s="63">
        <v>21018970.43</v>
      </c>
      <c r="E704" s="11">
        <v>5360218.3899999997</v>
      </c>
      <c r="F704" s="61">
        <f t="shared" si="40"/>
        <v>25.501812316884255</v>
      </c>
      <c r="G704" s="8"/>
    </row>
    <row r="705" spans="1:7" x14ac:dyDescent="0.25">
      <c r="A705" s="44" t="s">
        <v>95</v>
      </c>
      <c r="B705" s="58" t="s">
        <v>1178</v>
      </c>
      <c r="C705" s="59" t="s">
        <v>845</v>
      </c>
      <c r="D705" s="60">
        <f>D706+D710</f>
        <v>5252500</v>
      </c>
      <c r="E705" s="60">
        <f>E706+E710</f>
        <v>21000</v>
      </c>
      <c r="F705" s="64">
        <f t="shared" si="40"/>
        <v>0.39980961446930036</v>
      </c>
      <c r="G705" s="8"/>
    </row>
    <row r="706" spans="1:7" ht="51.75" x14ac:dyDescent="0.25">
      <c r="A706" s="44" t="s">
        <v>847</v>
      </c>
      <c r="B706" s="58" t="s">
        <v>1178</v>
      </c>
      <c r="C706" s="59" t="s">
        <v>846</v>
      </c>
      <c r="D706" s="60">
        <f t="shared" ref="D706:E708" si="44">D707</f>
        <v>1745000</v>
      </c>
      <c r="E706" s="60">
        <f t="shared" si="44"/>
        <v>21000</v>
      </c>
      <c r="F706" s="64">
        <f t="shared" si="40"/>
        <v>1.2034383954154728</v>
      </c>
      <c r="G706" s="8"/>
    </row>
    <row r="707" spans="1:7" ht="26.25" x14ac:dyDescent="0.25">
      <c r="A707" s="45" t="s">
        <v>19</v>
      </c>
      <c r="B707" s="58" t="s">
        <v>1178</v>
      </c>
      <c r="C707" s="62" t="s">
        <v>848</v>
      </c>
      <c r="D707" s="63">
        <f t="shared" si="44"/>
        <v>1745000</v>
      </c>
      <c r="E707" s="63">
        <f t="shared" si="44"/>
        <v>21000</v>
      </c>
      <c r="F707" s="61">
        <f t="shared" si="40"/>
        <v>1.2034383954154728</v>
      </c>
      <c r="G707" s="8"/>
    </row>
    <row r="708" spans="1:7" ht="26.25" x14ac:dyDescent="0.25">
      <c r="A708" s="45" t="s">
        <v>20</v>
      </c>
      <c r="B708" s="58" t="s">
        <v>1178</v>
      </c>
      <c r="C708" s="62" t="s">
        <v>849</v>
      </c>
      <c r="D708" s="63">
        <f t="shared" si="44"/>
        <v>1745000</v>
      </c>
      <c r="E708" s="63">
        <f t="shared" si="44"/>
        <v>21000</v>
      </c>
      <c r="F708" s="61">
        <f t="shared" si="40"/>
        <v>1.2034383954154728</v>
      </c>
      <c r="G708" s="8"/>
    </row>
    <row r="709" spans="1:7" x14ac:dyDescent="0.25">
      <c r="A709" s="45" t="s">
        <v>22</v>
      </c>
      <c r="B709" s="58" t="s">
        <v>1178</v>
      </c>
      <c r="C709" s="62" t="s">
        <v>850</v>
      </c>
      <c r="D709" s="63">
        <v>1745000</v>
      </c>
      <c r="E709" s="11">
        <v>21000</v>
      </c>
      <c r="F709" s="61">
        <f t="shared" si="40"/>
        <v>1.2034383954154728</v>
      </c>
      <c r="G709" s="8"/>
    </row>
    <row r="710" spans="1:7" ht="77.25" x14ac:dyDescent="0.25">
      <c r="A710" s="44" t="s">
        <v>852</v>
      </c>
      <c r="B710" s="58" t="s">
        <v>1178</v>
      </c>
      <c r="C710" s="59" t="s">
        <v>851</v>
      </c>
      <c r="D710" s="60">
        <f>D711</f>
        <v>3507500</v>
      </c>
      <c r="E710" s="10"/>
      <c r="F710" s="64">
        <f t="shared" si="40"/>
        <v>0</v>
      </c>
      <c r="G710" s="8"/>
    </row>
    <row r="711" spans="1:7" ht="26.25" x14ac:dyDescent="0.25">
      <c r="A711" s="45" t="s">
        <v>19</v>
      </c>
      <c r="B711" s="58" t="s">
        <v>1178</v>
      </c>
      <c r="C711" s="62" t="s">
        <v>853</v>
      </c>
      <c r="D711" s="63">
        <f>D712</f>
        <v>3507500</v>
      </c>
      <c r="E711" s="11"/>
      <c r="F711" s="61">
        <f t="shared" si="40"/>
        <v>0</v>
      </c>
      <c r="G711" s="8"/>
    </row>
    <row r="712" spans="1:7" ht="26.25" x14ac:dyDescent="0.25">
      <c r="A712" s="45" t="s">
        <v>20</v>
      </c>
      <c r="B712" s="58" t="s">
        <v>1178</v>
      </c>
      <c r="C712" s="62" t="s">
        <v>854</v>
      </c>
      <c r="D712" s="63">
        <f>D713</f>
        <v>3507500</v>
      </c>
      <c r="E712" s="11"/>
      <c r="F712" s="61">
        <f t="shared" si="40"/>
        <v>0</v>
      </c>
      <c r="G712" s="8"/>
    </row>
    <row r="713" spans="1:7" x14ac:dyDescent="0.25">
      <c r="A713" s="45" t="s">
        <v>22</v>
      </c>
      <c r="B713" s="58" t="s">
        <v>1178</v>
      </c>
      <c r="C713" s="62" t="s">
        <v>855</v>
      </c>
      <c r="D713" s="63">
        <v>3507500</v>
      </c>
      <c r="E713" s="11"/>
      <c r="F713" s="61">
        <f t="shared" si="40"/>
        <v>0</v>
      </c>
      <c r="G713" s="8"/>
    </row>
    <row r="714" spans="1:7" x14ac:dyDescent="0.25">
      <c r="A714" s="44" t="s">
        <v>96</v>
      </c>
      <c r="B714" s="58" t="s">
        <v>1178</v>
      </c>
      <c r="C714" s="59" t="s">
        <v>856</v>
      </c>
      <c r="D714" s="60">
        <f>D715+D719+D723+D729+D737+D742+D750+D756+D764+D767+D776+D780+D784+D788+D795+D802</f>
        <v>101008506</v>
      </c>
      <c r="E714" s="60">
        <f>E715+E719+E723+E729+E737+E742+E750+E756+E764+E767+E776+E780+E784+E788+E795+E802</f>
        <v>68145671.040000007</v>
      </c>
      <c r="F714" s="64">
        <f t="shared" si="40"/>
        <v>67.465279646844806</v>
      </c>
      <c r="G714" s="8"/>
    </row>
    <row r="715" spans="1:7" ht="51.75" x14ac:dyDescent="0.25">
      <c r="A715" s="44" t="s">
        <v>858</v>
      </c>
      <c r="B715" s="58" t="s">
        <v>1178</v>
      </c>
      <c r="C715" s="59" t="s">
        <v>857</v>
      </c>
      <c r="D715" s="60">
        <f t="shared" ref="D715:E717" si="45">D716</f>
        <v>455400</v>
      </c>
      <c r="E715" s="60">
        <f t="shared" si="45"/>
        <v>0</v>
      </c>
      <c r="F715" s="61">
        <f t="shared" si="40"/>
        <v>0</v>
      </c>
      <c r="G715" s="8"/>
    </row>
    <row r="716" spans="1:7" ht="26.25" x14ac:dyDescent="0.25">
      <c r="A716" s="45" t="s">
        <v>19</v>
      </c>
      <c r="B716" s="58" t="s">
        <v>1178</v>
      </c>
      <c r="C716" s="62" t="s">
        <v>859</v>
      </c>
      <c r="D716" s="63">
        <f t="shared" si="45"/>
        <v>455400</v>
      </c>
      <c r="E716" s="63">
        <f t="shared" si="45"/>
        <v>0</v>
      </c>
      <c r="F716" s="61">
        <f t="shared" si="40"/>
        <v>0</v>
      </c>
      <c r="G716" s="8"/>
    </row>
    <row r="717" spans="1:7" ht="26.25" x14ac:dyDescent="0.25">
      <c r="A717" s="45" t="s">
        <v>20</v>
      </c>
      <c r="B717" s="58" t="s">
        <v>1178</v>
      </c>
      <c r="C717" s="62" t="s">
        <v>860</v>
      </c>
      <c r="D717" s="63">
        <f t="shared" si="45"/>
        <v>455400</v>
      </c>
      <c r="E717" s="63">
        <f t="shared" si="45"/>
        <v>0</v>
      </c>
      <c r="F717" s="61">
        <f t="shared" si="40"/>
        <v>0</v>
      </c>
      <c r="G717" s="8"/>
    </row>
    <row r="718" spans="1:7" x14ac:dyDescent="0.25">
      <c r="A718" s="45" t="s">
        <v>22</v>
      </c>
      <c r="B718" s="58" t="s">
        <v>1178</v>
      </c>
      <c r="C718" s="62" t="s">
        <v>861</v>
      </c>
      <c r="D718" s="63">
        <v>455400</v>
      </c>
      <c r="E718" s="11"/>
      <c r="F718" s="61">
        <f t="shared" si="40"/>
        <v>0</v>
      </c>
      <c r="G718" s="8"/>
    </row>
    <row r="719" spans="1:7" ht="64.5" x14ac:dyDescent="0.25">
      <c r="A719" s="44" t="s">
        <v>863</v>
      </c>
      <c r="B719" s="58" t="s">
        <v>1178</v>
      </c>
      <c r="C719" s="59" t="s">
        <v>862</v>
      </c>
      <c r="D719" s="60">
        <f t="shared" ref="D719:E721" si="46">D720</f>
        <v>52600</v>
      </c>
      <c r="E719" s="60">
        <f t="shared" si="46"/>
        <v>0</v>
      </c>
      <c r="F719" s="64">
        <f t="shared" si="40"/>
        <v>0</v>
      </c>
      <c r="G719" s="8"/>
    </row>
    <row r="720" spans="1:7" ht="26.25" x14ac:dyDescent="0.25">
      <c r="A720" s="45" t="s">
        <v>19</v>
      </c>
      <c r="B720" s="58" t="s">
        <v>1178</v>
      </c>
      <c r="C720" s="62" t="s">
        <v>864</v>
      </c>
      <c r="D720" s="63">
        <f t="shared" si="46"/>
        <v>52600</v>
      </c>
      <c r="E720" s="63">
        <f t="shared" si="46"/>
        <v>0</v>
      </c>
      <c r="F720" s="61">
        <f t="shared" si="40"/>
        <v>0</v>
      </c>
      <c r="G720" s="8"/>
    </row>
    <row r="721" spans="1:7" ht="26.25" x14ac:dyDescent="0.25">
      <c r="A721" s="45" t="s">
        <v>20</v>
      </c>
      <c r="B721" s="58" t="s">
        <v>1178</v>
      </c>
      <c r="C721" s="62" t="s">
        <v>865</v>
      </c>
      <c r="D721" s="63">
        <f t="shared" si="46"/>
        <v>52600</v>
      </c>
      <c r="E721" s="63">
        <f t="shared" si="46"/>
        <v>0</v>
      </c>
      <c r="F721" s="61">
        <f t="shared" si="40"/>
        <v>0</v>
      </c>
      <c r="G721" s="8"/>
    </row>
    <row r="722" spans="1:7" x14ac:dyDescent="0.25">
      <c r="A722" s="45" t="s">
        <v>22</v>
      </c>
      <c r="B722" s="58" t="s">
        <v>1178</v>
      </c>
      <c r="C722" s="62" t="s">
        <v>866</v>
      </c>
      <c r="D722" s="63">
        <v>52600</v>
      </c>
      <c r="E722" s="11">
        <v>0</v>
      </c>
      <c r="F722" s="61">
        <f t="shared" si="40"/>
        <v>0</v>
      </c>
      <c r="G722" s="8"/>
    </row>
    <row r="723" spans="1:7" ht="39" x14ac:dyDescent="0.25">
      <c r="A723" s="44" t="s">
        <v>868</v>
      </c>
      <c r="B723" s="58" t="s">
        <v>1178</v>
      </c>
      <c r="C723" s="59" t="s">
        <v>867</v>
      </c>
      <c r="D723" s="60">
        <f>D724</f>
        <v>42559700</v>
      </c>
      <c r="E723" s="60">
        <f>E724</f>
        <v>32626995.680000003</v>
      </c>
      <c r="F723" s="64">
        <f t="shared" si="40"/>
        <v>76.661714438776599</v>
      </c>
      <c r="G723" s="8"/>
    </row>
    <row r="724" spans="1:7" ht="64.5" x14ac:dyDescent="0.25">
      <c r="A724" s="45" t="s">
        <v>14</v>
      </c>
      <c r="B724" s="58" t="s">
        <v>1178</v>
      </c>
      <c r="C724" s="62" t="s">
        <v>870</v>
      </c>
      <c r="D724" s="63">
        <f>D725</f>
        <v>42559700</v>
      </c>
      <c r="E724" s="11">
        <f>E725</f>
        <v>32626995.680000003</v>
      </c>
      <c r="F724" s="61">
        <f t="shared" ref="F724:F787" si="47">E724/D724*100</f>
        <v>76.661714438776599</v>
      </c>
      <c r="G724" s="8"/>
    </row>
    <row r="725" spans="1:7" x14ac:dyDescent="0.25">
      <c r="A725" s="45" t="s">
        <v>52</v>
      </c>
      <c r="B725" s="58" t="s">
        <v>1178</v>
      </c>
      <c r="C725" s="62" t="s">
        <v>871</v>
      </c>
      <c r="D725" s="63">
        <f>D726+D727+D728</f>
        <v>42559700</v>
      </c>
      <c r="E725" s="63">
        <f>E726+E727+E728</f>
        <v>32626995.680000003</v>
      </c>
      <c r="F725" s="61">
        <f t="shared" si="47"/>
        <v>76.661714438776599</v>
      </c>
      <c r="G725" s="8"/>
    </row>
    <row r="726" spans="1:7" x14ac:dyDescent="0.25">
      <c r="A726" s="45" t="s">
        <v>53</v>
      </c>
      <c r="B726" s="58" t="s">
        <v>1178</v>
      </c>
      <c r="C726" s="62" t="s">
        <v>872</v>
      </c>
      <c r="D726" s="63">
        <v>32391625</v>
      </c>
      <c r="E726" s="11">
        <v>25261672.460000001</v>
      </c>
      <c r="F726" s="61">
        <f t="shared" si="47"/>
        <v>77.988283885109183</v>
      </c>
      <c r="G726" s="8"/>
    </row>
    <row r="727" spans="1:7" ht="26.25" x14ac:dyDescent="0.25">
      <c r="A727" s="45" t="s">
        <v>90</v>
      </c>
      <c r="B727" s="58" t="s">
        <v>1178</v>
      </c>
      <c r="C727" s="62" t="s">
        <v>873</v>
      </c>
      <c r="D727" s="63">
        <v>6000</v>
      </c>
      <c r="E727" s="11">
        <v>5961.69</v>
      </c>
      <c r="F727" s="61">
        <f t="shared" si="47"/>
        <v>99.361499999999992</v>
      </c>
      <c r="G727" s="8"/>
    </row>
    <row r="728" spans="1:7" ht="39" x14ac:dyDescent="0.25">
      <c r="A728" s="45" t="s">
        <v>54</v>
      </c>
      <c r="B728" s="58" t="s">
        <v>1178</v>
      </c>
      <c r="C728" s="62" t="s">
        <v>874</v>
      </c>
      <c r="D728" s="63">
        <v>10162075</v>
      </c>
      <c r="E728" s="11">
        <v>7359361.5300000003</v>
      </c>
      <c r="F728" s="61">
        <f t="shared" si="47"/>
        <v>72.419870252876507</v>
      </c>
      <c r="G728" s="8"/>
    </row>
    <row r="729" spans="1:7" ht="39" x14ac:dyDescent="0.25">
      <c r="A729" s="44" t="s">
        <v>869</v>
      </c>
      <c r="B729" s="58" t="s">
        <v>1178</v>
      </c>
      <c r="C729" s="59" t="s">
        <v>875</v>
      </c>
      <c r="D729" s="60">
        <f>D730+D734</f>
        <v>8553250</v>
      </c>
      <c r="E729" s="60">
        <f>E730+E734</f>
        <v>6084478.3300000001</v>
      </c>
      <c r="F729" s="64">
        <f t="shared" si="47"/>
        <v>71.136449069067311</v>
      </c>
      <c r="G729" s="8"/>
    </row>
    <row r="730" spans="1:7" ht="26.25" x14ac:dyDescent="0.25">
      <c r="A730" s="45" t="s">
        <v>19</v>
      </c>
      <c r="B730" s="58" t="s">
        <v>1178</v>
      </c>
      <c r="C730" s="62" t="s">
        <v>876</v>
      </c>
      <c r="D730" s="63">
        <f>D731</f>
        <v>8553000</v>
      </c>
      <c r="E730" s="63">
        <f>E731</f>
        <v>6084478.3300000001</v>
      </c>
      <c r="F730" s="61">
        <f t="shared" si="47"/>
        <v>71.138528352624803</v>
      </c>
      <c r="G730" s="8"/>
    </row>
    <row r="731" spans="1:7" ht="26.25" x14ac:dyDescent="0.25">
      <c r="A731" s="45" t="s">
        <v>20</v>
      </c>
      <c r="B731" s="58" t="s">
        <v>1178</v>
      </c>
      <c r="C731" s="62" t="s">
        <v>877</v>
      </c>
      <c r="D731" s="63">
        <f>D732+D733</f>
        <v>8553000</v>
      </c>
      <c r="E731" s="63">
        <f>E732+E733</f>
        <v>6084478.3300000001</v>
      </c>
      <c r="F731" s="61">
        <f t="shared" si="47"/>
        <v>71.138528352624803</v>
      </c>
      <c r="G731" s="8"/>
    </row>
    <row r="732" spans="1:7" ht="26.25" x14ac:dyDescent="0.25">
      <c r="A732" s="45" t="s">
        <v>21</v>
      </c>
      <c r="B732" s="58" t="s">
        <v>1178</v>
      </c>
      <c r="C732" s="62" t="s">
        <v>878</v>
      </c>
      <c r="D732" s="63">
        <v>3808000</v>
      </c>
      <c r="E732" s="11">
        <v>3057791.96</v>
      </c>
      <c r="F732" s="61">
        <f t="shared" si="47"/>
        <v>80.299158613445371</v>
      </c>
      <c r="G732" s="8"/>
    </row>
    <row r="733" spans="1:7" x14ac:dyDescent="0.25">
      <c r="A733" s="45" t="s">
        <v>22</v>
      </c>
      <c r="B733" s="58" t="s">
        <v>1178</v>
      </c>
      <c r="C733" s="62" t="s">
        <v>879</v>
      </c>
      <c r="D733" s="63">
        <v>4745000</v>
      </c>
      <c r="E733" s="11">
        <v>3026686.37</v>
      </c>
      <c r="F733" s="61">
        <f t="shared" si="47"/>
        <v>63.786857112750262</v>
      </c>
      <c r="G733" s="8"/>
    </row>
    <row r="734" spans="1:7" x14ac:dyDescent="0.25">
      <c r="A734" s="45" t="s">
        <v>23</v>
      </c>
      <c r="B734" s="58" t="s">
        <v>1178</v>
      </c>
      <c r="C734" s="62" t="s">
        <v>880</v>
      </c>
      <c r="D734" s="63">
        <f>D735</f>
        <v>250</v>
      </c>
      <c r="E734" s="11"/>
      <c r="F734" s="61">
        <f t="shared" si="47"/>
        <v>0</v>
      </c>
      <c r="G734" s="8"/>
    </row>
    <row r="735" spans="1:7" x14ac:dyDescent="0.25">
      <c r="A735" s="45" t="s">
        <v>24</v>
      </c>
      <c r="B735" s="58" t="s">
        <v>1178</v>
      </c>
      <c r="C735" s="62" t="s">
        <v>881</v>
      </c>
      <c r="D735" s="63">
        <f>D736</f>
        <v>250</v>
      </c>
      <c r="E735" s="11"/>
      <c r="F735" s="61">
        <f t="shared" si="47"/>
        <v>0</v>
      </c>
      <c r="G735" s="8"/>
    </row>
    <row r="736" spans="1:7" x14ac:dyDescent="0.25">
      <c r="A736" s="45" t="s">
        <v>31</v>
      </c>
      <c r="B736" s="58" t="s">
        <v>1178</v>
      </c>
      <c r="C736" s="62" t="s">
        <v>882</v>
      </c>
      <c r="D736" s="63">
        <v>250</v>
      </c>
      <c r="E736" s="11"/>
      <c r="F736" s="61">
        <f t="shared" si="47"/>
        <v>0</v>
      </c>
      <c r="G736" s="8"/>
    </row>
    <row r="737" spans="1:7" ht="26.25" x14ac:dyDescent="0.25">
      <c r="A737" s="44" t="s">
        <v>884</v>
      </c>
      <c r="B737" s="58" t="s">
        <v>1178</v>
      </c>
      <c r="C737" s="59" t="s">
        <v>883</v>
      </c>
      <c r="D737" s="60">
        <f>D738</f>
        <v>4752300</v>
      </c>
      <c r="E737" s="10">
        <f>E738</f>
        <v>3207857.3899999997</v>
      </c>
      <c r="F737" s="64">
        <f t="shared" si="47"/>
        <v>67.50115501967467</v>
      </c>
      <c r="G737" s="8"/>
    </row>
    <row r="738" spans="1:7" ht="64.5" x14ac:dyDescent="0.25">
      <c r="A738" s="45" t="s">
        <v>14</v>
      </c>
      <c r="B738" s="58" t="s">
        <v>1178</v>
      </c>
      <c r="C738" s="62" t="s">
        <v>885</v>
      </c>
      <c r="D738" s="63">
        <f>D739</f>
        <v>4752300</v>
      </c>
      <c r="E738" s="63">
        <f>E739</f>
        <v>3207857.3899999997</v>
      </c>
      <c r="F738" s="61">
        <f t="shared" si="47"/>
        <v>67.50115501967467</v>
      </c>
      <c r="G738" s="8"/>
    </row>
    <row r="739" spans="1:7" x14ac:dyDescent="0.25">
      <c r="A739" s="45" t="s">
        <v>52</v>
      </c>
      <c r="B739" s="58" t="s">
        <v>1178</v>
      </c>
      <c r="C739" s="62" t="s">
        <v>886</v>
      </c>
      <c r="D739" s="63">
        <f>D740+D741</f>
        <v>4752300</v>
      </c>
      <c r="E739" s="63">
        <f>E740+E741</f>
        <v>3207857.3899999997</v>
      </c>
      <c r="F739" s="61">
        <f t="shared" si="47"/>
        <v>67.50115501967467</v>
      </c>
      <c r="G739" s="8"/>
    </row>
    <row r="740" spans="1:7" x14ac:dyDescent="0.25">
      <c r="A740" s="45" t="s">
        <v>53</v>
      </c>
      <c r="B740" s="58" t="s">
        <v>1178</v>
      </c>
      <c r="C740" s="62" t="s">
        <v>887</v>
      </c>
      <c r="D740" s="63">
        <v>3615220</v>
      </c>
      <c r="E740" s="11">
        <v>2459510.69</v>
      </c>
      <c r="F740" s="61">
        <f t="shared" si="47"/>
        <v>68.032116717654802</v>
      </c>
      <c r="G740" s="8"/>
    </row>
    <row r="741" spans="1:7" ht="39" x14ac:dyDescent="0.25">
      <c r="A741" s="45" t="s">
        <v>54</v>
      </c>
      <c r="B741" s="58" t="s">
        <v>1178</v>
      </c>
      <c r="C741" s="62" t="s">
        <v>888</v>
      </c>
      <c r="D741" s="63">
        <v>1137080</v>
      </c>
      <c r="E741" s="11">
        <v>748346.7</v>
      </c>
      <c r="F741" s="61">
        <f t="shared" si="47"/>
        <v>65.813021071516502</v>
      </c>
      <c r="G741" s="8"/>
    </row>
    <row r="742" spans="1:7" ht="26.25" x14ac:dyDescent="0.25">
      <c r="A742" s="44" t="s">
        <v>890</v>
      </c>
      <c r="B742" s="58" t="s">
        <v>1178</v>
      </c>
      <c r="C742" s="59" t="s">
        <v>889</v>
      </c>
      <c r="D742" s="60">
        <f>D743+D747</f>
        <v>396850</v>
      </c>
      <c r="E742" s="60">
        <f>E743+E747</f>
        <v>230462.31</v>
      </c>
      <c r="F742" s="64">
        <f t="shared" si="47"/>
        <v>58.072901600100792</v>
      </c>
      <c r="G742" s="8"/>
    </row>
    <row r="743" spans="1:7" ht="26.25" x14ac:dyDescent="0.25">
      <c r="A743" s="45" t="s">
        <v>19</v>
      </c>
      <c r="B743" s="58" t="s">
        <v>1178</v>
      </c>
      <c r="C743" s="62" t="s">
        <v>891</v>
      </c>
      <c r="D743" s="63">
        <f>D744</f>
        <v>396600</v>
      </c>
      <c r="E743" s="11">
        <f>E744</f>
        <v>230462.31</v>
      </c>
      <c r="F743" s="61">
        <f t="shared" si="47"/>
        <v>58.109508320726164</v>
      </c>
      <c r="G743" s="8"/>
    </row>
    <row r="744" spans="1:7" ht="26.25" x14ac:dyDescent="0.25">
      <c r="A744" s="45" t="s">
        <v>20</v>
      </c>
      <c r="B744" s="58" t="s">
        <v>1178</v>
      </c>
      <c r="C744" s="62" t="s">
        <v>892</v>
      </c>
      <c r="D744" s="63">
        <f>D745+D746</f>
        <v>396600</v>
      </c>
      <c r="E744" s="63">
        <f>E745+E746</f>
        <v>230462.31</v>
      </c>
      <c r="F744" s="61">
        <f t="shared" si="47"/>
        <v>58.109508320726164</v>
      </c>
      <c r="G744" s="8"/>
    </row>
    <row r="745" spans="1:7" ht="26.25" x14ac:dyDescent="0.25">
      <c r="A745" s="45" t="s">
        <v>21</v>
      </c>
      <c r="B745" s="58" t="s">
        <v>1178</v>
      </c>
      <c r="C745" s="62" t="s">
        <v>893</v>
      </c>
      <c r="D745" s="63">
        <v>218246</v>
      </c>
      <c r="E745" s="11">
        <v>148807.76</v>
      </c>
      <c r="F745" s="61">
        <f t="shared" si="47"/>
        <v>68.183499353940064</v>
      </c>
      <c r="G745" s="8"/>
    </row>
    <row r="746" spans="1:7" x14ac:dyDescent="0.25">
      <c r="A746" s="45" t="s">
        <v>22</v>
      </c>
      <c r="B746" s="58" t="s">
        <v>1178</v>
      </c>
      <c r="C746" s="62" t="s">
        <v>894</v>
      </c>
      <c r="D746" s="63">
        <v>178354</v>
      </c>
      <c r="E746" s="11">
        <v>81654.55</v>
      </c>
      <c r="F746" s="61">
        <f t="shared" si="47"/>
        <v>45.782292519371588</v>
      </c>
      <c r="G746" s="8"/>
    </row>
    <row r="747" spans="1:7" x14ac:dyDescent="0.25">
      <c r="A747" s="45" t="s">
        <v>23</v>
      </c>
      <c r="B747" s="58" t="s">
        <v>1178</v>
      </c>
      <c r="C747" s="62" t="s">
        <v>895</v>
      </c>
      <c r="D747" s="63">
        <f>D748</f>
        <v>250</v>
      </c>
      <c r="E747" s="63">
        <f>E748</f>
        <v>0</v>
      </c>
      <c r="F747" s="61">
        <f t="shared" si="47"/>
        <v>0</v>
      </c>
      <c r="G747" s="8"/>
    </row>
    <row r="748" spans="1:7" x14ac:dyDescent="0.25">
      <c r="A748" s="45" t="s">
        <v>24</v>
      </c>
      <c r="B748" s="58" t="s">
        <v>1178</v>
      </c>
      <c r="C748" s="62" t="s">
        <v>896</v>
      </c>
      <c r="D748" s="63">
        <f>D749</f>
        <v>250</v>
      </c>
      <c r="E748" s="63">
        <f>E749</f>
        <v>0</v>
      </c>
      <c r="F748" s="61">
        <f t="shared" si="47"/>
        <v>0</v>
      </c>
      <c r="G748" s="8"/>
    </row>
    <row r="749" spans="1:7" x14ac:dyDescent="0.25">
      <c r="A749" s="45" t="s">
        <v>31</v>
      </c>
      <c r="B749" s="58" t="s">
        <v>1178</v>
      </c>
      <c r="C749" s="62" t="s">
        <v>897</v>
      </c>
      <c r="D749" s="63">
        <v>250</v>
      </c>
      <c r="E749" s="11"/>
      <c r="F749" s="61">
        <f t="shared" si="47"/>
        <v>0</v>
      </c>
      <c r="G749" s="8"/>
    </row>
    <row r="750" spans="1:7" ht="39" x14ac:dyDescent="0.25">
      <c r="A750" s="44" t="s">
        <v>899</v>
      </c>
      <c r="B750" s="58" t="s">
        <v>1178</v>
      </c>
      <c r="C750" s="59" t="s">
        <v>898</v>
      </c>
      <c r="D750" s="60">
        <f>D751</f>
        <v>10682000</v>
      </c>
      <c r="E750" s="10">
        <f>E751</f>
        <v>8043423.3300000001</v>
      </c>
      <c r="F750" s="64">
        <f t="shared" si="47"/>
        <v>75.298851619546909</v>
      </c>
      <c r="G750" s="8"/>
    </row>
    <row r="751" spans="1:7" ht="64.5" x14ac:dyDescent="0.25">
      <c r="A751" s="45" t="s">
        <v>14</v>
      </c>
      <c r="B751" s="58" t="s">
        <v>1178</v>
      </c>
      <c r="C751" s="62" t="s">
        <v>900</v>
      </c>
      <c r="D751" s="11">
        <f>D752</f>
        <v>10682000</v>
      </c>
      <c r="E751" s="11">
        <f>E752</f>
        <v>8043423.3300000001</v>
      </c>
      <c r="F751" s="61">
        <f t="shared" si="47"/>
        <v>75.298851619546909</v>
      </c>
      <c r="G751" s="8"/>
    </row>
    <row r="752" spans="1:7" x14ac:dyDescent="0.25">
      <c r="A752" s="45" t="s">
        <v>52</v>
      </c>
      <c r="B752" s="58" t="s">
        <v>1178</v>
      </c>
      <c r="C752" s="62" t="s">
        <v>901</v>
      </c>
      <c r="D752" s="11">
        <f>D753+D754+D755</f>
        <v>10682000</v>
      </c>
      <c r="E752" s="11">
        <f>E753+E754+E755</f>
        <v>8043423.3300000001</v>
      </c>
      <c r="F752" s="61">
        <f t="shared" si="47"/>
        <v>75.298851619546909</v>
      </c>
      <c r="G752" s="8"/>
    </row>
    <row r="753" spans="1:7" x14ac:dyDescent="0.25">
      <c r="A753" s="45" t="s">
        <v>53</v>
      </c>
      <c r="B753" s="58" t="s">
        <v>1178</v>
      </c>
      <c r="C753" s="62" t="s">
        <v>902</v>
      </c>
      <c r="D753" s="63">
        <v>8133164</v>
      </c>
      <c r="E753" s="11">
        <v>6276519.54</v>
      </c>
      <c r="F753" s="61">
        <f t="shared" si="47"/>
        <v>77.171928907372333</v>
      </c>
      <c r="G753" s="8"/>
    </row>
    <row r="754" spans="1:7" ht="26.25" x14ac:dyDescent="0.25">
      <c r="A754" s="45" t="s">
        <v>90</v>
      </c>
      <c r="B754" s="58" t="s">
        <v>1178</v>
      </c>
      <c r="C754" s="62" t="s">
        <v>903</v>
      </c>
      <c r="D754" s="63">
        <v>1500</v>
      </c>
      <c r="E754" s="11">
        <v>548.39</v>
      </c>
      <c r="F754" s="61">
        <f t="shared" si="47"/>
        <v>36.559333333333335</v>
      </c>
      <c r="G754" s="8"/>
    </row>
    <row r="755" spans="1:7" ht="39" x14ac:dyDescent="0.25">
      <c r="A755" s="45" t="s">
        <v>54</v>
      </c>
      <c r="B755" s="58" t="s">
        <v>1178</v>
      </c>
      <c r="C755" s="62" t="s">
        <v>904</v>
      </c>
      <c r="D755" s="63">
        <v>2547336</v>
      </c>
      <c r="E755" s="11">
        <v>1766355.4</v>
      </c>
      <c r="F755" s="61">
        <f t="shared" si="47"/>
        <v>69.341280459271957</v>
      </c>
      <c r="G755" s="8"/>
    </row>
    <row r="756" spans="1:7" ht="39" x14ac:dyDescent="0.25">
      <c r="A756" s="44" t="s">
        <v>899</v>
      </c>
      <c r="B756" s="58" t="s">
        <v>1178</v>
      </c>
      <c r="C756" s="59" t="s">
        <v>905</v>
      </c>
      <c r="D756" s="60">
        <f>D757+D761</f>
        <v>665250</v>
      </c>
      <c r="E756" s="60">
        <f>E757+E761</f>
        <v>286950.65000000002</v>
      </c>
      <c r="F756" s="64">
        <f t="shared" si="47"/>
        <v>43.134257797820375</v>
      </c>
      <c r="G756" s="8"/>
    </row>
    <row r="757" spans="1:7" ht="26.25" x14ac:dyDescent="0.25">
      <c r="A757" s="45" t="s">
        <v>19</v>
      </c>
      <c r="B757" s="58" t="s">
        <v>1178</v>
      </c>
      <c r="C757" s="62" t="s">
        <v>906</v>
      </c>
      <c r="D757" s="63">
        <f>D758</f>
        <v>665000</v>
      </c>
      <c r="E757" s="11">
        <f>E758</f>
        <v>286950.65000000002</v>
      </c>
      <c r="F757" s="61">
        <f t="shared" si="47"/>
        <v>43.150473684210525</v>
      </c>
      <c r="G757" s="8"/>
    </row>
    <row r="758" spans="1:7" ht="26.25" x14ac:dyDescent="0.25">
      <c r="A758" s="45" t="s">
        <v>20</v>
      </c>
      <c r="B758" s="58" t="s">
        <v>1178</v>
      </c>
      <c r="C758" s="62" t="s">
        <v>907</v>
      </c>
      <c r="D758" s="63">
        <f>D759+D760</f>
        <v>665000</v>
      </c>
      <c r="E758" s="11">
        <f>E759+E760</f>
        <v>286950.65000000002</v>
      </c>
      <c r="F758" s="61">
        <f t="shared" si="47"/>
        <v>43.150473684210525</v>
      </c>
      <c r="G758" s="8"/>
    </row>
    <row r="759" spans="1:7" ht="26.25" x14ac:dyDescent="0.25">
      <c r="A759" s="45" t="s">
        <v>21</v>
      </c>
      <c r="B759" s="58" t="s">
        <v>1178</v>
      </c>
      <c r="C759" s="62" t="s">
        <v>908</v>
      </c>
      <c r="D759" s="63">
        <v>282000</v>
      </c>
      <c r="E759" s="11">
        <v>192012.64</v>
      </c>
      <c r="F759" s="61">
        <f t="shared" si="47"/>
        <v>68.089588652482263</v>
      </c>
      <c r="G759" s="8"/>
    </row>
    <row r="760" spans="1:7" x14ac:dyDescent="0.25">
      <c r="A760" s="45" t="s">
        <v>22</v>
      </c>
      <c r="B760" s="58" t="s">
        <v>1178</v>
      </c>
      <c r="C760" s="62" t="s">
        <v>909</v>
      </c>
      <c r="D760" s="63">
        <v>383000</v>
      </c>
      <c r="E760" s="11">
        <v>94938.01</v>
      </c>
      <c r="F760" s="61">
        <f t="shared" si="47"/>
        <v>24.787992167101827</v>
      </c>
      <c r="G760" s="8"/>
    </row>
    <row r="761" spans="1:7" x14ac:dyDescent="0.25">
      <c r="A761" s="45" t="s">
        <v>23</v>
      </c>
      <c r="B761" s="58" t="s">
        <v>1178</v>
      </c>
      <c r="C761" s="62" t="s">
        <v>910</v>
      </c>
      <c r="D761" s="63">
        <f>D762</f>
        <v>250</v>
      </c>
      <c r="E761" s="11"/>
      <c r="F761" s="61">
        <f t="shared" si="47"/>
        <v>0</v>
      </c>
      <c r="G761" s="8"/>
    </row>
    <row r="762" spans="1:7" x14ac:dyDescent="0.25">
      <c r="A762" s="45" t="s">
        <v>24</v>
      </c>
      <c r="B762" s="58" t="s">
        <v>1178</v>
      </c>
      <c r="C762" s="62" t="s">
        <v>911</v>
      </c>
      <c r="D762" s="63">
        <f>D763</f>
        <v>250</v>
      </c>
      <c r="E762" s="11"/>
      <c r="F762" s="61">
        <f t="shared" si="47"/>
        <v>0</v>
      </c>
      <c r="G762" s="8"/>
    </row>
    <row r="763" spans="1:7" x14ac:dyDescent="0.25">
      <c r="A763" s="45" t="s">
        <v>31</v>
      </c>
      <c r="B763" s="58" t="s">
        <v>1178</v>
      </c>
      <c r="C763" s="62" t="s">
        <v>912</v>
      </c>
      <c r="D763" s="63">
        <v>250</v>
      </c>
      <c r="E763" s="11"/>
      <c r="F763" s="61">
        <f t="shared" si="47"/>
        <v>0</v>
      </c>
      <c r="G763" s="8"/>
    </row>
    <row r="764" spans="1:7" ht="26.25" x14ac:dyDescent="0.25">
      <c r="A764" s="44" t="s">
        <v>914</v>
      </c>
      <c r="B764" s="58" t="s">
        <v>1178</v>
      </c>
      <c r="C764" s="59" t="s">
        <v>913</v>
      </c>
      <c r="D764" s="60">
        <f>D765</f>
        <v>90000</v>
      </c>
      <c r="E764" s="60">
        <f>E765</f>
        <v>79500</v>
      </c>
      <c r="F764" s="64">
        <f t="shared" si="47"/>
        <v>88.333333333333329</v>
      </c>
      <c r="G764" s="8"/>
    </row>
    <row r="765" spans="1:7" x14ac:dyDescent="0.25">
      <c r="A765" s="45" t="s">
        <v>47</v>
      </c>
      <c r="B765" s="58" t="s">
        <v>1178</v>
      </c>
      <c r="C765" s="62" t="s">
        <v>915</v>
      </c>
      <c r="D765" s="63">
        <f>D766</f>
        <v>90000</v>
      </c>
      <c r="E765" s="63">
        <f>E766</f>
        <v>79500</v>
      </c>
      <c r="F765" s="61">
        <f t="shared" si="47"/>
        <v>88.333333333333329</v>
      </c>
      <c r="G765" s="8"/>
    </row>
    <row r="766" spans="1:7" x14ac:dyDescent="0.25">
      <c r="A766" s="45" t="s">
        <v>97</v>
      </c>
      <c r="B766" s="58" t="s">
        <v>1178</v>
      </c>
      <c r="C766" s="62" t="s">
        <v>916</v>
      </c>
      <c r="D766" s="63">
        <v>90000</v>
      </c>
      <c r="E766" s="11">
        <v>79500</v>
      </c>
      <c r="F766" s="61">
        <f t="shared" si="47"/>
        <v>88.333333333333329</v>
      </c>
      <c r="G766" s="8"/>
    </row>
    <row r="767" spans="1:7" s="31" customFormat="1" x14ac:dyDescent="0.25">
      <c r="A767" s="44" t="s">
        <v>98</v>
      </c>
      <c r="B767" s="58" t="s">
        <v>1178</v>
      </c>
      <c r="C767" s="59" t="s">
        <v>917</v>
      </c>
      <c r="D767" s="60">
        <f>D768+D771</f>
        <v>11251556</v>
      </c>
      <c r="E767" s="60">
        <f>E768+E771</f>
        <v>9772949.6400000006</v>
      </c>
      <c r="F767" s="64">
        <f t="shared" si="47"/>
        <v>86.858649950282441</v>
      </c>
      <c r="G767" s="30"/>
    </row>
    <row r="768" spans="1:7" ht="26.25" x14ac:dyDescent="0.25">
      <c r="A768" s="45" t="s">
        <v>19</v>
      </c>
      <c r="B768" s="58" t="s">
        <v>1178</v>
      </c>
      <c r="C768" s="62" t="s">
        <v>918</v>
      </c>
      <c r="D768" s="63">
        <f>D769</f>
        <v>5733456</v>
      </c>
      <c r="E768" s="63">
        <f>E769</f>
        <v>4550529.6399999997</v>
      </c>
      <c r="F768" s="61">
        <f t="shared" si="47"/>
        <v>79.368004917104102</v>
      </c>
      <c r="G768" s="8"/>
    </row>
    <row r="769" spans="1:7" ht="26.25" x14ac:dyDescent="0.25">
      <c r="A769" s="45" t="s">
        <v>20</v>
      </c>
      <c r="B769" s="58" t="s">
        <v>1178</v>
      </c>
      <c r="C769" s="62" t="s">
        <v>919</v>
      </c>
      <c r="D769" s="63">
        <f>D770</f>
        <v>5733456</v>
      </c>
      <c r="E769" s="63">
        <f>E770</f>
        <v>4550529.6399999997</v>
      </c>
      <c r="F769" s="61">
        <f t="shared" si="47"/>
        <v>79.368004917104102</v>
      </c>
      <c r="G769" s="8"/>
    </row>
    <row r="770" spans="1:7" x14ac:dyDescent="0.25">
      <c r="A770" s="45" t="s">
        <v>22</v>
      </c>
      <c r="B770" s="58" t="s">
        <v>1178</v>
      </c>
      <c r="C770" s="62" t="s">
        <v>920</v>
      </c>
      <c r="D770" s="63">
        <v>5733456</v>
      </c>
      <c r="E770" s="11">
        <v>4550529.6399999997</v>
      </c>
      <c r="F770" s="61">
        <f t="shared" si="47"/>
        <v>79.368004917104102</v>
      </c>
      <c r="G770" s="8"/>
    </row>
    <row r="771" spans="1:7" ht="26.25" x14ac:dyDescent="0.25">
      <c r="A771" s="45" t="s">
        <v>43</v>
      </c>
      <c r="B771" s="58" t="s">
        <v>1178</v>
      </c>
      <c r="C771" s="62" t="s">
        <v>921</v>
      </c>
      <c r="D771" s="63">
        <f>D772+D774</f>
        <v>5518100</v>
      </c>
      <c r="E771" s="63">
        <f>E772+E774</f>
        <v>5222420</v>
      </c>
      <c r="F771" s="61">
        <f t="shared" si="47"/>
        <v>94.641633895724979</v>
      </c>
      <c r="G771" s="8"/>
    </row>
    <row r="772" spans="1:7" x14ac:dyDescent="0.25">
      <c r="A772" s="45" t="s">
        <v>63</v>
      </c>
      <c r="B772" s="58" t="s">
        <v>1178</v>
      </c>
      <c r="C772" s="62" t="s">
        <v>922</v>
      </c>
      <c r="D772" s="63">
        <f>D773</f>
        <v>5020782</v>
      </c>
      <c r="E772" s="63">
        <f>E773</f>
        <v>4725102</v>
      </c>
      <c r="F772" s="61">
        <f t="shared" si="47"/>
        <v>94.110877548557184</v>
      </c>
      <c r="G772" s="8"/>
    </row>
    <row r="773" spans="1:7" x14ac:dyDescent="0.25">
      <c r="A773" s="45" t="s">
        <v>64</v>
      </c>
      <c r="B773" s="58" t="s">
        <v>1178</v>
      </c>
      <c r="C773" s="62" t="s">
        <v>923</v>
      </c>
      <c r="D773" s="63">
        <v>5020782</v>
      </c>
      <c r="E773" s="11">
        <v>4725102</v>
      </c>
      <c r="F773" s="61">
        <f t="shared" si="47"/>
        <v>94.110877548557184</v>
      </c>
      <c r="G773" s="8"/>
    </row>
    <row r="774" spans="1:7" x14ac:dyDescent="0.25">
      <c r="A774" s="85" t="s">
        <v>88</v>
      </c>
      <c r="B774" s="58" t="s">
        <v>1178</v>
      </c>
      <c r="C774" s="62" t="s">
        <v>1301</v>
      </c>
      <c r="D774" s="98">
        <f>D775</f>
        <v>497318</v>
      </c>
      <c r="E774" s="98">
        <f>E775</f>
        <v>497318</v>
      </c>
      <c r="F774" s="61">
        <f t="shared" si="47"/>
        <v>100</v>
      </c>
      <c r="G774" s="8"/>
    </row>
    <row r="775" spans="1:7" x14ac:dyDescent="0.25">
      <c r="A775" s="85" t="s">
        <v>91</v>
      </c>
      <c r="B775" s="58" t="s">
        <v>1178</v>
      </c>
      <c r="C775" s="62" t="s">
        <v>1302</v>
      </c>
      <c r="D775" s="98">
        <v>497318</v>
      </c>
      <c r="E775" s="98">
        <v>497318</v>
      </c>
      <c r="F775" s="61">
        <f t="shared" si="47"/>
        <v>100</v>
      </c>
      <c r="G775" s="8"/>
    </row>
    <row r="776" spans="1:7" x14ac:dyDescent="0.25">
      <c r="A776" s="44" t="s">
        <v>925</v>
      </c>
      <c r="B776" s="58" t="s">
        <v>1178</v>
      </c>
      <c r="C776" s="59" t="s">
        <v>924</v>
      </c>
      <c r="D776" s="60">
        <f t="shared" ref="D776:E778" si="48">D777</f>
        <v>7734300</v>
      </c>
      <c r="E776" s="60">
        <f t="shared" si="48"/>
        <v>1012241</v>
      </c>
      <c r="F776" s="64">
        <f t="shared" si="47"/>
        <v>13.087687314947702</v>
      </c>
      <c r="G776" s="8"/>
    </row>
    <row r="777" spans="1:7" ht="26.25" x14ac:dyDescent="0.25">
      <c r="A777" s="45" t="s">
        <v>19</v>
      </c>
      <c r="B777" s="58" t="s">
        <v>1178</v>
      </c>
      <c r="C777" s="62" t="s">
        <v>927</v>
      </c>
      <c r="D777" s="63">
        <f t="shared" si="48"/>
        <v>7734300</v>
      </c>
      <c r="E777" s="63">
        <f t="shared" si="48"/>
        <v>1012241</v>
      </c>
      <c r="F777" s="61">
        <f t="shared" si="47"/>
        <v>13.087687314947702</v>
      </c>
      <c r="G777" s="8"/>
    </row>
    <row r="778" spans="1:7" ht="26.25" x14ac:dyDescent="0.25">
      <c r="A778" s="45" t="s">
        <v>20</v>
      </c>
      <c r="B778" s="58" t="s">
        <v>1178</v>
      </c>
      <c r="C778" s="62" t="s">
        <v>928</v>
      </c>
      <c r="D778" s="63">
        <f t="shared" si="48"/>
        <v>7734300</v>
      </c>
      <c r="E778" s="63">
        <f t="shared" si="48"/>
        <v>1012241</v>
      </c>
      <c r="F778" s="61">
        <f t="shared" si="47"/>
        <v>13.087687314947702</v>
      </c>
      <c r="G778" s="8"/>
    </row>
    <row r="779" spans="1:7" x14ac:dyDescent="0.25">
      <c r="A779" s="45" t="s">
        <v>22</v>
      </c>
      <c r="B779" s="58" t="s">
        <v>1178</v>
      </c>
      <c r="C779" s="62" t="s">
        <v>929</v>
      </c>
      <c r="D779" s="63">
        <v>7734300</v>
      </c>
      <c r="E779" s="11">
        <v>1012241</v>
      </c>
      <c r="F779" s="61">
        <f t="shared" si="47"/>
        <v>13.087687314947702</v>
      </c>
      <c r="G779" s="8"/>
    </row>
    <row r="780" spans="1:7" s="31" customFormat="1" ht="51.75" x14ac:dyDescent="0.25">
      <c r="A780" s="44" t="s">
        <v>55</v>
      </c>
      <c r="B780" s="58" t="s">
        <v>1178</v>
      </c>
      <c r="C780" s="59" t="s">
        <v>930</v>
      </c>
      <c r="D780" s="60">
        <f t="shared" ref="D780:E782" si="49">D781</f>
        <v>6281000</v>
      </c>
      <c r="E780" s="60">
        <f t="shared" si="49"/>
        <v>1004108.39</v>
      </c>
      <c r="F780" s="64">
        <f t="shared" si="47"/>
        <v>15.986441490208566</v>
      </c>
      <c r="G780" s="30"/>
    </row>
    <row r="781" spans="1:7" ht="64.5" x14ac:dyDescent="0.25">
      <c r="A781" s="45" t="s">
        <v>14</v>
      </c>
      <c r="B781" s="58" t="s">
        <v>1178</v>
      </c>
      <c r="C781" s="62" t="s">
        <v>931</v>
      </c>
      <c r="D781" s="63">
        <f t="shared" si="49"/>
        <v>6281000</v>
      </c>
      <c r="E781" s="63">
        <f t="shared" si="49"/>
        <v>1004108.39</v>
      </c>
      <c r="F781" s="61">
        <f t="shared" si="47"/>
        <v>15.986441490208566</v>
      </c>
      <c r="G781" s="8"/>
    </row>
    <row r="782" spans="1:7" x14ac:dyDescent="0.25">
      <c r="A782" s="45" t="s">
        <v>52</v>
      </c>
      <c r="B782" s="58" t="s">
        <v>1178</v>
      </c>
      <c r="C782" s="62" t="s">
        <v>932</v>
      </c>
      <c r="D782" s="63">
        <f t="shared" si="49"/>
        <v>6281000</v>
      </c>
      <c r="E782" s="63">
        <f t="shared" si="49"/>
        <v>1004108.39</v>
      </c>
      <c r="F782" s="61">
        <f t="shared" si="47"/>
        <v>15.986441490208566</v>
      </c>
      <c r="G782" s="8"/>
    </row>
    <row r="783" spans="1:7" x14ac:dyDescent="0.25">
      <c r="A783" s="45" t="s">
        <v>53</v>
      </c>
      <c r="B783" s="58" t="s">
        <v>1178</v>
      </c>
      <c r="C783" s="62" t="s">
        <v>933</v>
      </c>
      <c r="D783" s="63">
        <v>6281000</v>
      </c>
      <c r="E783" s="11">
        <v>1004108.39</v>
      </c>
      <c r="F783" s="61">
        <f t="shared" si="47"/>
        <v>15.986441490208566</v>
      </c>
      <c r="G783" s="8"/>
    </row>
    <row r="784" spans="1:7" ht="102.75" x14ac:dyDescent="0.25">
      <c r="A784" s="44" t="s">
        <v>926</v>
      </c>
      <c r="B784" s="58" t="s">
        <v>1178</v>
      </c>
      <c r="C784" s="59" t="s">
        <v>934</v>
      </c>
      <c r="D784" s="60">
        <f t="shared" ref="D784:E786" si="50">D785</f>
        <v>70900</v>
      </c>
      <c r="E784" s="60">
        <f t="shared" si="50"/>
        <v>23304</v>
      </c>
      <c r="F784" s="64">
        <f t="shared" si="47"/>
        <v>32.868829337094503</v>
      </c>
      <c r="G784" s="8"/>
    </row>
    <row r="785" spans="1:7" ht="26.25" x14ac:dyDescent="0.25">
      <c r="A785" s="45" t="s">
        <v>19</v>
      </c>
      <c r="B785" s="58" t="s">
        <v>1178</v>
      </c>
      <c r="C785" s="62" t="s">
        <v>935</v>
      </c>
      <c r="D785" s="63">
        <f t="shared" si="50"/>
        <v>70900</v>
      </c>
      <c r="E785" s="63">
        <f t="shared" si="50"/>
        <v>23304</v>
      </c>
      <c r="F785" s="61">
        <f t="shared" si="47"/>
        <v>32.868829337094503</v>
      </c>
      <c r="G785" s="8"/>
    </row>
    <row r="786" spans="1:7" ht="26.25" x14ac:dyDescent="0.25">
      <c r="A786" s="45" t="s">
        <v>20</v>
      </c>
      <c r="B786" s="58" t="s">
        <v>1178</v>
      </c>
      <c r="C786" s="62" t="s">
        <v>936</v>
      </c>
      <c r="D786" s="63">
        <f t="shared" si="50"/>
        <v>70900</v>
      </c>
      <c r="E786" s="63">
        <f t="shared" si="50"/>
        <v>23304</v>
      </c>
      <c r="F786" s="61">
        <f t="shared" si="47"/>
        <v>32.868829337094503</v>
      </c>
      <c r="G786" s="8"/>
    </row>
    <row r="787" spans="1:7" x14ac:dyDescent="0.25">
      <c r="A787" s="45" t="s">
        <v>22</v>
      </c>
      <c r="B787" s="58" t="s">
        <v>1178</v>
      </c>
      <c r="C787" s="62" t="s">
        <v>937</v>
      </c>
      <c r="D787" s="63">
        <v>70900</v>
      </c>
      <c r="E787" s="11">
        <v>23304</v>
      </c>
      <c r="F787" s="61">
        <f t="shared" si="47"/>
        <v>32.868829337094503</v>
      </c>
      <c r="G787" s="8"/>
    </row>
    <row r="788" spans="1:7" ht="39" x14ac:dyDescent="0.25">
      <c r="A788" s="44" t="s">
        <v>939</v>
      </c>
      <c r="B788" s="58" t="s">
        <v>1178</v>
      </c>
      <c r="C788" s="59" t="s">
        <v>938</v>
      </c>
      <c r="D788" s="60">
        <f>D789+D792</f>
        <v>5434200</v>
      </c>
      <c r="E788" s="60">
        <f>E789+E792</f>
        <v>4030200.32</v>
      </c>
      <c r="F788" s="64">
        <f t="shared" ref="F788:F851" si="51">E788/D788*100</f>
        <v>74.163636229803828</v>
      </c>
      <c r="G788" s="8"/>
    </row>
    <row r="789" spans="1:7" ht="26.25" x14ac:dyDescent="0.25">
      <c r="A789" s="45" t="s">
        <v>19</v>
      </c>
      <c r="B789" s="58" t="s">
        <v>1178</v>
      </c>
      <c r="C789" s="62" t="s">
        <v>940</v>
      </c>
      <c r="D789" s="63">
        <f>D790</f>
        <v>2073123.6</v>
      </c>
      <c r="E789" s="63">
        <f>E790</f>
        <v>669123.92000000004</v>
      </c>
      <c r="F789" s="61">
        <f t="shared" si="51"/>
        <v>32.276122851527042</v>
      </c>
      <c r="G789" s="8"/>
    </row>
    <row r="790" spans="1:7" ht="26.25" x14ac:dyDescent="0.25">
      <c r="A790" s="45" t="s">
        <v>20</v>
      </c>
      <c r="B790" s="58" t="s">
        <v>1178</v>
      </c>
      <c r="C790" s="62" t="s">
        <v>941</v>
      </c>
      <c r="D790" s="63">
        <f>D791</f>
        <v>2073123.6</v>
      </c>
      <c r="E790" s="63">
        <f>E791</f>
        <v>669123.92000000004</v>
      </c>
      <c r="F790" s="61">
        <f t="shared" si="51"/>
        <v>32.276122851527042</v>
      </c>
      <c r="G790" s="8"/>
    </row>
    <row r="791" spans="1:7" x14ac:dyDescent="0.25">
      <c r="A791" s="45" t="s">
        <v>22</v>
      </c>
      <c r="B791" s="58" t="s">
        <v>1178</v>
      </c>
      <c r="C791" s="62" t="s">
        <v>942</v>
      </c>
      <c r="D791" s="63">
        <v>2073123.6</v>
      </c>
      <c r="E791" s="11">
        <v>669123.92000000004</v>
      </c>
      <c r="F791" s="61">
        <f t="shared" si="51"/>
        <v>32.276122851527042</v>
      </c>
      <c r="G791" s="8"/>
    </row>
    <row r="792" spans="1:7" ht="26.25" x14ac:dyDescent="0.25">
      <c r="A792" s="45" t="s">
        <v>43</v>
      </c>
      <c r="B792" s="58" t="s">
        <v>1178</v>
      </c>
      <c r="C792" s="62" t="s">
        <v>943</v>
      </c>
      <c r="D792" s="63">
        <f>D793</f>
        <v>3361076.4</v>
      </c>
      <c r="E792" s="11">
        <f>E793</f>
        <v>3361076.4</v>
      </c>
      <c r="F792" s="61">
        <f t="shared" si="51"/>
        <v>100</v>
      </c>
      <c r="G792" s="8"/>
    </row>
    <row r="793" spans="1:7" x14ac:dyDescent="0.25">
      <c r="A793" s="45" t="s">
        <v>63</v>
      </c>
      <c r="B793" s="58" t="s">
        <v>1178</v>
      </c>
      <c r="C793" s="62" t="s">
        <v>944</v>
      </c>
      <c r="D793" s="63">
        <f>D794</f>
        <v>3361076.4</v>
      </c>
      <c r="E793" s="11">
        <f>E794</f>
        <v>3361076.4</v>
      </c>
      <c r="F793" s="61">
        <f t="shared" si="51"/>
        <v>100</v>
      </c>
      <c r="G793" s="8"/>
    </row>
    <row r="794" spans="1:7" x14ac:dyDescent="0.25">
      <c r="A794" s="45" t="s">
        <v>64</v>
      </c>
      <c r="B794" s="58" t="s">
        <v>1178</v>
      </c>
      <c r="C794" s="62" t="s">
        <v>945</v>
      </c>
      <c r="D794" s="63">
        <v>3361076.4</v>
      </c>
      <c r="E794" s="11">
        <v>3361076.4</v>
      </c>
      <c r="F794" s="61">
        <f t="shared" si="51"/>
        <v>100</v>
      </c>
      <c r="G794" s="8"/>
    </row>
    <row r="795" spans="1:7" ht="102.75" x14ac:dyDescent="0.25">
      <c r="A795" s="44" t="s">
        <v>947</v>
      </c>
      <c r="B795" s="58" t="s">
        <v>1178</v>
      </c>
      <c r="C795" s="59" t="s">
        <v>946</v>
      </c>
      <c r="D795" s="60">
        <f>D796+D799</f>
        <v>286000</v>
      </c>
      <c r="E795" s="60">
        <f>E796+E799</f>
        <v>0</v>
      </c>
      <c r="F795" s="61">
        <f t="shared" si="51"/>
        <v>0</v>
      </c>
      <c r="G795" s="8"/>
    </row>
    <row r="796" spans="1:7" ht="26.25" x14ac:dyDescent="0.25">
      <c r="A796" s="45" t="s">
        <v>19</v>
      </c>
      <c r="B796" s="58" t="s">
        <v>1178</v>
      </c>
      <c r="C796" s="62" t="s">
        <v>948</v>
      </c>
      <c r="D796" s="63">
        <f>D797</f>
        <v>109113</v>
      </c>
      <c r="E796" s="63">
        <f>E797</f>
        <v>0</v>
      </c>
      <c r="F796" s="61">
        <f t="shared" si="51"/>
        <v>0</v>
      </c>
      <c r="G796" s="8"/>
    </row>
    <row r="797" spans="1:7" ht="26.25" x14ac:dyDescent="0.25">
      <c r="A797" s="45" t="s">
        <v>20</v>
      </c>
      <c r="B797" s="58" t="s">
        <v>1178</v>
      </c>
      <c r="C797" s="62" t="s">
        <v>949</v>
      </c>
      <c r="D797" s="63">
        <f>D798</f>
        <v>109113</v>
      </c>
      <c r="E797" s="63">
        <f>E798</f>
        <v>0</v>
      </c>
      <c r="F797" s="61">
        <f t="shared" si="51"/>
        <v>0</v>
      </c>
      <c r="G797" s="8"/>
    </row>
    <row r="798" spans="1:7" x14ac:dyDescent="0.25">
      <c r="A798" s="45" t="s">
        <v>22</v>
      </c>
      <c r="B798" s="58" t="s">
        <v>1178</v>
      </c>
      <c r="C798" s="62" t="s">
        <v>950</v>
      </c>
      <c r="D798" s="63">
        <v>109113</v>
      </c>
      <c r="E798" s="11"/>
      <c r="F798" s="61">
        <f t="shared" si="51"/>
        <v>0</v>
      </c>
      <c r="G798" s="8"/>
    </row>
    <row r="799" spans="1:7" ht="26.25" x14ac:dyDescent="0.25">
      <c r="A799" s="45" t="s">
        <v>43</v>
      </c>
      <c r="B799" s="58" t="s">
        <v>1178</v>
      </c>
      <c r="C799" s="62" t="s">
        <v>951</v>
      </c>
      <c r="D799" s="63">
        <f>D800</f>
        <v>176887</v>
      </c>
      <c r="E799" s="63">
        <f>E800</f>
        <v>0</v>
      </c>
      <c r="F799" s="61">
        <f t="shared" si="51"/>
        <v>0</v>
      </c>
      <c r="G799" s="8"/>
    </row>
    <row r="800" spans="1:7" x14ac:dyDescent="0.25">
      <c r="A800" s="45" t="s">
        <v>63</v>
      </c>
      <c r="B800" s="58" t="s">
        <v>1178</v>
      </c>
      <c r="C800" s="62" t="s">
        <v>952</v>
      </c>
      <c r="D800" s="63">
        <f>D801</f>
        <v>176887</v>
      </c>
      <c r="E800" s="63">
        <f>E801</f>
        <v>0</v>
      </c>
      <c r="F800" s="61">
        <f t="shared" si="51"/>
        <v>0</v>
      </c>
      <c r="G800" s="8"/>
    </row>
    <row r="801" spans="1:7" x14ac:dyDescent="0.25">
      <c r="A801" s="45" t="s">
        <v>64</v>
      </c>
      <c r="B801" s="58" t="s">
        <v>1178</v>
      </c>
      <c r="C801" s="62" t="s">
        <v>953</v>
      </c>
      <c r="D801" s="63">
        <v>176887</v>
      </c>
      <c r="E801" s="11"/>
      <c r="F801" s="61">
        <f t="shared" si="51"/>
        <v>0</v>
      </c>
      <c r="G801" s="8"/>
    </row>
    <row r="802" spans="1:7" x14ac:dyDescent="0.25">
      <c r="A802" s="44" t="s">
        <v>955</v>
      </c>
      <c r="B802" s="58" t="s">
        <v>1178</v>
      </c>
      <c r="C802" s="59" t="s">
        <v>954</v>
      </c>
      <c r="D802" s="60">
        <f t="shared" ref="D802:E804" si="52">D803</f>
        <v>1743200</v>
      </c>
      <c r="E802" s="60">
        <f t="shared" si="52"/>
        <v>1743200</v>
      </c>
      <c r="F802" s="64">
        <f t="shared" si="51"/>
        <v>100</v>
      </c>
      <c r="G802" s="8"/>
    </row>
    <row r="803" spans="1:7" ht="26.25" x14ac:dyDescent="0.25">
      <c r="A803" s="45" t="s">
        <v>43</v>
      </c>
      <c r="B803" s="58" t="s">
        <v>1178</v>
      </c>
      <c r="C803" s="62" t="s">
        <v>956</v>
      </c>
      <c r="D803" s="63">
        <f t="shared" si="52"/>
        <v>1743200</v>
      </c>
      <c r="E803" s="63">
        <f t="shared" si="52"/>
        <v>1743200</v>
      </c>
      <c r="F803" s="61">
        <f t="shared" si="51"/>
        <v>100</v>
      </c>
      <c r="G803" s="8"/>
    </row>
    <row r="804" spans="1:7" x14ac:dyDescent="0.25">
      <c r="A804" s="45" t="s">
        <v>63</v>
      </c>
      <c r="B804" s="58" t="s">
        <v>1178</v>
      </c>
      <c r="C804" s="62" t="s">
        <v>957</v>
      </c>
      <c r="D804" s="63">
        <f t="shared" si="52"/>
        <v>1743200</v>
      </c>
      <c r="E804" s="63">
        <f t="shared" si="52"/>
        <v>1743200</v>
      </c>
      <c r="F804" s="61">
        <f t="shared" si="51"/>
        <v>100</v>
      </c>
      <c r="G804" s="8"/>
    </row>
    <row r="805" spans="1:7" x14ac:dyDescent="0.25">
      <c r="A805" s="45" t="s">
        <v>64</v>
      </c>
      <c r="B805" s="58" t="s">
        <v>1178</v>
      </c>
      <c r="C805" s="62" t="s">
        <v>958</v>
      </c>
      <c r="D805" s="63">
        <v>1743200</v>
      </c>
      <c r="E805" s="63">
        <v>1743200</v>
      </c>
      <c r="F805" s="61">
        <f t="shared" si="51"/>
        <v>100</v>
      </c>
      <c r="G805" s="8"/>
    </row>
    <row r="806" spans="1:7" x14ac:dyDescent="0.25">
      <c r="A806" s="44" t="s">
        <v>99</v>
      </c>
      <c r="B806" s="58" t="s">
        <v>1178</v>
      </c>
      <c r="C806" s="59" t="s">
        <v>959</v>
      </c>
      <c r="D806" s="60">
        <f>D807</f>
        <v>84211218.090000004</v>
      </c>
      <c r="E806" s="60">
        <f>E807</f>
        <v>44586203.93</v>
      </c>
      <c r="F806" s="64">
        <f t="shared" si="51"/>
        <v>52.945682227691904</v>
      </c>
      <c r="G806" s="8"/>
    </row>
    <row r="807" spans="1:7" x14ac:dyDescent="0.25">
      <c r="A807" s="44" t="s">
        <v>100</v>
      </c>
      <c r="B807" s="58" t="s">
        <v>1178</v>
      </c>
      <c r="C807" s="59" t="s">
        <v>960</v>
      </c>
      <c r="D807" s="60">
        <f>D808+D819+D829+D832+D836+D841+D844+D848+D853+D863+D871+D867</f>
        <v>84211218.090000004</v>
      </c>
      <c r="E807" s="60">
        <f>E808+E819+E829+E832+E836+E841+E844+E848+E853+E863+E871+E867</f>
        <v>44586203.93</v>
      </c>
      <c r="F807" s="64">
        <f t="shared" si="51"/>
        <v>52.945682227691904</v>
      </c>
      <c r="G807" s="8"/>
    </row>
    <row r="808" spans="1:7" ht="39" x14ac:dyDescent="0.25">
      <c r="A808" s="44" t="s">
        <v>962</v>
      </c>
      <c r="B808" s="58" t="s">
        <v>1178</v>
      </c>
      <c r="C808" s="59" t="s">
        <v>961</v>
      </c>
      <c r="D808" s="60">
        <f>D809+D813+D816</f>
        <v>18446656.309999999</v>
      </c>
      <c r="E808" s="60">
        <f>E809+E813+E816</f>
        <v>8974094.5399999991</v>
      </c>
      <c r="F808" s="64">
        <f t="shared" si="51"/>
        <v>48.648895437679457</v>
      </c>
      <c r="G808" s="8"/>
    </row>
    <row r="809" spans="1:7" ht="64.5" x14ac:dyDescent="0.25">
      <c r="A809" s="45" t="s">
        <v>14</v>
      </c>
      <c r="B809" s="58" t="s">
        <v>1178</v>
      </c>
      <c r="C809" s="62" t="s">
        <v>963</v>
      </c>
      <c r="D809" s="63">
        <f>D810</f>
        <v>18254332.559999999</v>
      </c>
      <c r="E809" s="11">
        <f>E810</f>
        <v>8974094.5399999991</v>
      </c>
      <c r="F809" s="61">
        <f t="shared" si="51"/>
        <v>49.161449812000136</v>
      </c>
      <c r="G809" s="8"/>
    </row>
    <row r="810" spans="1:7" x14ac:dyDescent="0.25">
      <c r="A810" s="45" t="s">
        <v>52</v>
      </c>
      <c r="B810" s="58" t="s">
        <v>1178</v>
      </c>
      <c r="C810" s="62" t="s">
        <v>964</v>
      </c>
      <c r="D810" s="63">
        <f>D811+D812</f>
        <v>18254332.559999999</v>
      </c>
      <c r="E810" s="63">
        <f>E811+E812</f>
        <v>8974094.5399999991</v>
      </c>
      <c r="F810" s="61">
        <f t="shared" si="51"/>
        <v>49.161449812000136</v>
      </c>
      <c r="G810" s="8"/>
    </row>
    <row r="811" spans="1:7" x14ac:dyDescent="0.25">
      <c r="A811" s="45" t="s">
        <v>53</v>
      </c>
      <c r="B811" s="58" t="s">
        <v>1178</v>
      </c>
      <c r="C811" s="62" t="s">
        <v>965</v>
      </c>
      <c r="D811" s="63">
        <v>14043690.17</v>
      </c>
      <c r="E811" s="11">
        <v>7035540.54</v>
      </c>
      <c r="F811" s="61">
        <f t="shared" si="51"/>
        <v>50.097520344255784</v>
      </c>
      <c r="G811" s="8"/>
    </row>
    <row r="812" spans="1:7" ht="39" x14ac:dyDescent="0.25">
      <c r="A812" s="45" t="s">
        <v>54</v>
      </c>
      <c r="B812" s="58" t="s">
        <v>1178</v>
      </c>
      <c r="C812" s="62" t="s">
        <v>966</v>
      </c>
      <c r="D812" s="63">
        <v>4210642.3899999997</v>
      </c>
      <c r="E812" s="11">
        <v>1938554</v>
      </c>
      <c r="F812" s="61">
        <f t="shared" si="51"/>
        <v>46.039388303408025</v>
      </c>
      <c r="G812" s="8"/>
    </row>
    <row r="813" spans="1:7" ht="26.25" x14ac:dyDescent="0.25">
      <c r="A813" s="85" t="s">
        <v>19</v>
      </c>
      <c r="B813" s="58" t="s">
        <v>1178</v>
      </c>
      <c r="C813" s="62" t="s">
        <v>1303</v>
      </c>
      <c r="D813" s="98">
        <f>D814</f>
        <v>191870</v>
      </c>
      <c r="E813" s="98">
        <f>E814</f>
        <v>0</v>
      </c>
      <c r="F813" s="61">
        <f t="shared" si="51"/>
        <v>0</v>
      </c>
      <c r="G813" s="8"/>
    </row>
    <row r="814" spans="1:7" ht="26.25" x14ac:dyDescent="0.25">
      <c r="A814" s="85" t="s">
        <v>20</v>
      </c>
      <c r="B814" s="58" t="s">
        <v>1178</v>
      </c>
      <c r="C814" s="62" t="s">
        <v>1304</v>
      </c>
      <c r="D814" s="98">
        <f>D815</f>
        <v>191870</v>
      </c>
      <c r="E814" s="98">
        <f>E815</f>
        <v>0</v>
      </c>
      <c r="F814" s="61">
        <f t="shared" si="51"/>
        <v>0</v>
      </c>
      <c r="G814" s="8"/>
    </row>
    <row r="815" spans="1:7" x14ac:dyDescent="0.25">
      <c r="A815" s="85" t="s">
        <v>22</v>
      </c>
      <c r="B815" s="58" t="s">
        <v>1178</v>
      </c>
      <c r="C815" s="62" t="s">
        <v>1305</v>
      </c>
      <c r="D815" s="98">
        <v>191870</v>
      </c>
      <c r="E815" s="11"/>
      <c r="F815" s="61">
        <f t="shared" si="51"/>
        <v>0</v>
      </c>
      <c r="G815" s="8"/>
    </row>
    <row r="816" spans="1:7" x14ac:dyDescent="0.25">
      <c r="A816" s="85" t="s">
        <v>23</v>
      </c>
      <c r="B816" s="58" t="s">
        <v>1178</v>
      </c>
      <c r="C816" s="62" t="s">
        <v>1306</v>
      </c>
      <c r="D816" s="98">
        <f>D817</f>
        <v>453.75</v>
      </c>
      <c r="E816" s="98">
        <f>E817</f>
        <v>0</v>
      </c>
      <c r="F816" s="61">
        <f t="shared" si="51"/>
        <v>0</v>
      </c>
      <c r="G816" s="8"/>
    </row>
    <row r="817" spans="1:7" x14ac:dyDescent="0.25">
      <c r="A817" s="85" t="s">
        <v>24</v>
      </c>
      <c r="B817" s="58" t="s">
        <v>1178</v>
      </c>
      <c r="C817" s="62" t="s">
        <v>1307</v>
      </c>
      <c r="D817" s="98">
        <f>D818</f>
        <v>453.75</v>
      </c>
      <c r="E817" s="98">
        <f>E818</f>
        <v>0</v>
      </c>
      <c r="F817" s="61">
        <f t="shared" si="51"/>
        <v>0</v>
      </c>
      <c r="G817" s="8"/>
    </row>
    <row r="818" spans="1:7" x14ac:dyDescent="0.25">
      <c r="A818" s="85" t="s">
        <v>31</v>
      </c>
      <c r="B818" s="58" t="s">
        <v>1178</v>
      </c>
      <c r="C818" s="62" t="s">
        <v>1308</v>
      </c>
      <c r="D818" s="98">
        <v>453.75</v>
      </c>
      <c r="E818" s="11"/>
      <c r="F818" s="61">
        <f t="shared" si="51"/>
        <v>0</v>
      </c>
      <c r="G818" s="8"/>
    </row>
    <row r="819" spans="1:7" ht="39" x14ac:dyDescent="0.25">
      <c r="A819" s="44" t="s">
        <v>968</v>
      </c>
      <c r="B819" s="58" t="s">
        <v>1178</v>
      </c>
      <c r="C819" s="59" t="s">
        <v>967</v>
      </c>
      <c r="D819" s="60">
        <f>D820+D824</f>
        <v>1903651.04</v>
      </c>
      <c r="E819" s="60">
        <f>E820+E824</f>
        <v>780871.27</v>
      </c>
      <c r="F819" s="64">
        <f t="shared" si="51"/>
        <v>41.019664507419385</v>
      </c>
      <c r="G819" s="8"/>
    </row>
    <row r="820" spans="1:7" ht="26.25" x14ac:dyDescent="0.25">
      <c r="A820" s="45" t="s">
        <v>19</v>
      </c>
      <c r="B820" s="58" t="s">
        <v>1178</v>
      </c>
      <c r="C820" s="62" t="s">
        <v>969</v>
      </c>
      <c r="D820" s="63">
        <f>D821</f>
        <v>1871651.04</v>
      </c>
      <c r="E820" s="63">
        <f>E821</f>
        <v>770348.27</v>
      </c>
      <c r="F820" s="61">
        <f t="shared" si="51"/>
        <v>41.158755213258132</v>
      </c>
      <c r="G820" s="8"/>
    </row>
    <row r="821" spans="1:7" ht="26.25" x14ac:dyDescent="0.25">
      <c r="A821" s="45" t="s">
        <v>20</v>
      </c>
      <c r="B821" s="58" t="s">
        <v>1178</v>
      </c>
      <c r="C821" s="62" t="s">
        <v>970</v>
      </c>
      <c r="D821" s="63">
        <f>D822+D823</f>
        <v>1871651.04</v>
      </c>
      <c r="E821" s="63">
        <f>E822+E823</f>
        <v>770348.27</v>
      </c>
      <c r="F821" s="61">
        <f t="shared" si="51"/>
        <v>41.158755213258132</v>
      </c>
      <c r="G821" s="8"/>
    </row>
    <row r="822" spans="1:7" ht="26.25" x14ac:dyDescent="0.25">
      <c r="A822" s="45" t="s">
        <v>21</v>
      </c>
      <c r="B822" s="58" t="s">
        <v>1178</v>
      </c>
      <c r="C822" s="62" t="s">
        <v>971</v>
      </c>
      <c r="D822" s="63">
        <v>288226.46000000002</v>
      </c>
      <c r="E822" s="11">
        <v>226913.82</v>
      </c>
      <c r="F822" s="61">
        <f t="shared" si="51"/>
        <v>78.727615778232149</v>
      </c>
      <c r="G822" s="8"/>
    </row>
    <row r="823" spans="1:7" x14ac:dyDescent="0.25">
      <c r="A823" s="45" t="s">
        <v>22</v>
      </c>
      <c r="B823" s="58" t="s">
        <v>1178</v>
      </c>
      <c r="C823" s="62" t="s">
        <v>972</v>
      </c>
      <c r="D823" s="63">
        <v>1583424.58</v>
      </c>
      <c r="E823" s="11">
        <v>543434.44999999995</v>
      </c>
      <c r="F823" s="61">
        <f t="shared" si="51"/>
        <v>34.320197934529972</v>
      </c>
      <c r="G823" s="8"/>
    </row>
    <row r="824" spans="1:7" x14ac:dyDescent="0.25">
      <c r="A824" s="45" t="s">
        <v>23</v>
      </c>
      <c r="B824" s="58" t="s">
        <v>1178</v>
      </c>
      <c r="C824" s="62" t="s">
        <v>973</v>
      </c>
      <c r="D824" s="63">
        <f>D825</f>
        <v>32000</v>
      </c>
      <c r="E824" s="63">
        <f>E825</f>
        <v>10523</v>
      </c>
      <c r="F824" s="61">
        <f t="shared" si="51"/>
        <v>32.884374999999999</v>
      </c>
      <c r="G824" s="8"/>
    </row>
    <row r="825" spans="1:7" x14ac:dyDescent="0.25">
      <c r="A825" s="45" t="s">
        <v>24</v>
      </c>
      <c r="B825" s="58" t="s">
        <v>1178</v>
      </c>
      <c r="C825" s="62" t="s">
        <v>974</v>
      </c>
      <c r="D825" s="63">
        <f>D826+D827+D828</f>
        <v>32000</v>
      </c>
      <c r="E825" s="63">
        <f>E826+E827+E828</f>
        <v>10523</v>
      </c>
      <c r="F825" s="61">
        <f t="shared" si="51"/>
        <v>32.884374999999999</v>
      </c>
      <c r="G825" s="8"/>
    </row>
    <row r="826" spans="1:7" ht="26.25" x14ac:dyDescent="0.25">
      <c r="A826" s="45" t="s">
        <v>30</v>
      </c>
      <c r="B826" s="58" t="s">
        <v>1178</v>
      </c>
      <c r="C826" s="62" t="s">
        <v>975</v>
      </c>
      <c r="D826" s="63">
        <v>28000</v>
      </c>
      <c r="E826" s="11">
        <v>10243</v>
      </c>
      <c r="F826" s="61">
        <f t="shared" si="51"/>
        <v>36.582142857142856</v>
      </c>
      <c r="G826" s="8"/>
    </row>
    <row r="827" spans="1:7" x14ac:dyDescent="0.25">
      <c r="A827" s="45" t="s">
        <v>25</v>
      </c>
      <c r="B827" s="58" t="s">
        <v>1178</v>
      </c>
      <c r="C827" s="62" t="s">
        <v>976</v>
      </c>
      <c r="D827" s="63">
        <v>840</v>
      </c>
      <c r="E827" s="11">
        <v>280</v>
      </c>
      <c r="F827" s="61">
        <f t="shared" si="51"/>
        <v>33.333333333333329</v>
      </c>
      <c r="G827" s="8"/>
    </row>
    <row r="828" spans="1:7" x14ac:dyDescent="0.25">
      <c r="A828" s="45" t="s">
        <v>31</v>
      </c>
      <c r="B828" s="58" t="s">
        <v>1178</v>
      </c>
      <c r="C828" s="62" t="s">
        <v>977</v>
      </c>
      <c r="D828" s="63">
        <v>3160</v>
      </c>
      <c r="E828" s="11"/>
      <c r="F828" s="61">
        <f t="shared" si="51"/>
        <v>0</v>
      </c>
      <c r="G828" s="8"/>
    </row>
    <row r="829" spans="1:7" ht="64.5" x14ac:dyDescent="0.25">
      <c r="A829" s="44" t="s">
        <v>979</v>
      </c>
      <c r="B829" s="58" t="s">
        <v>1178</v>
      </c>
      <c r="C829" s="59" t="s">
        <v>978</v>
      </c>
      <c r="D829" s="60">
        <f>D830</f>
        <v>19400000</v>
      </c>
      <c r="E829" s="60">
        <f>E830</f>
        <v>2070000</v>
      </c>
      <c r="F829" s="64">
        <f t="shared" si="51"/>
        <v>10.670103092783505</v>
      </c>
      <c r="G829" s="8"/>
    </row>
    <row r="830" spans="1:7" x14ac:dyDescent="0.25">
      <c r="A830" s="45" t="s">
        <v>32</v>
      </c>
      <c r="B830" s="58" t="s">
        <v>1178</v>
      </c>
      <c r="C830" s="62" t="s">
        <v>980</v>
      </c>
      <c r="D830" s="63">
        <f>D831</f>
        <v>19400000</v>
      </c>
      <c r="E830" s="63">
        <f>E831</f>
        <v>2070000</v>
      </c>
      <c r="F830" s="61">
        <f t="shared" si="51"/>
        <v>10.670103092783505</v>
      </c>
      <c r="G830" s="8"/>
    </row>
    <row r="831" spans="1:7" x14ac:dyDescent="0.25">
      <c r="A831" s="45" t="s">
        <v>8</v>
      </c>
      <c r="B831" s="58" t="s">
        <v>1178</v>
      </c>
      <c r="C831" s="62" t="s">
        <v>981</v>
      </c>
      <c r="D831" s="63">
        <v>19400000</v>
      </c>
      <c r="E831" s="11">
        <v>2070000</v>
      </c>
      <c r="F831" s="61">
        <f t="shared" si="51"/>
        <v>10.670103092783505</v>
      </c>
      <c r="G831" s="8"/>
    </row>
    <row r="832" spans="1:7" ht="39" x14ac:dyDescent="0.25">
      <c r="A832" s="44" t="s">
        <v>983</v>
      </c>
      <c r="B832" s="58" t="s">
        <v>1178</v>
      </c>
      <c r="C832" s="59" t="s">
        <v>982</v>
      </c>
      <c r="D832" s="60">
        <f t="shared" ref="D832:E834" si="53">D833</f>
        <v>200000</v>
      </c>
      <c r="E832" s="60">
        <f t="shared" si="53"/>
        <v>200000</v>
      </c>
      <c r="F832" s="64">
        <f t="shared" si="51"/>
        <v>100</v>
      </c>
      <c r="G832" s="8"/>
    </row>
    <row r="833" spans="1:7" x14ac:dyDescent="0.25">
      <c r="A833" s="45" t="s">
        <v>32</v>
      </c>
      <c r="B833" s="58" t="s">
        <v>1178</v>
      </c>
      <c r="C833" s="62" t="s">
        <v>984</v>
      </c>
      <c r="D833" s="63">
        <f t="shared" si="53"/>
        <v>200000</v>
      </c>
      <c r="E833" s="63">
        <f t="shared" si="53"/>
        <v>200000</v>
      </c>
      <c r="F833" s="61">
        <f t="shared" si="51"/>
        <v>100</v>
      </c>
      <c r="G833" s="8"/>
    </row>
    <row r="834" spans="1:7" x14ac:dyDescent="0.25">
      <c r="A834" s="45" t="s">
        <v>71</v>
      </c>
      <c r="B834" s="58" t="s">
        <v>1178</v>
      </c>
      <c r="C834" s="62" t="s">
        <v>985</v>
      </c>
      <c r="D834" s="63">
        <f t="shared" si="53"/>
        <v>200000</v>
      </c>
      <c r="E834" s="63">
        <f t="shared" si="53"/>
        <v>200000</v>
      </c>
      <c r="F834" s="61">
        <f t="shared" si="51"/>
        <v>100</v>
      </c>
      <c r="G834" s="8"/>
    </row>
    <row r="835" spans="1:7" x14ac:dyDescent="0.25">
      <c r="A835" s="45" t="s">
        <v>72</v>
      </c>
      <c r="B835" s="58" t="s">
        <v>1178</v>
      </c>
      <c r="C835" s="62" t="s">
        <v>986</v>
      </c>
      <c r="D835" s="63">
        <v>200000</v>
      </c>
      <c r="E835" s="11">
        <v>200000</v>
      </c>
      <c r="F835" s="61">
        <f t="shared" si="51"/>
        <v>100</v>
      </c>
      <c r="G835" s="8"/>
    </row>
    <row r="836" spans="1:7" ht="64.5" x14ac:dyDescent="0.25">
      <c r="A836" s="44" t="s">
        <v>988</v>
      </c>
      <c r="B836" s="58" t="s">
        <v>1178</v>
      </c>
      <c r="C836" s="59" t="s">
        <v>987</v>
      </c>
      <c r="D836" s="60">
        <f>D837</f>
        <v>100000</v>
      </c>
      <c r="E836" s="60">
        <f>E837</f>
        <v>100000</v>
      </c>
      <c r="F836" s="64">
        <f t="shared" si="51"/>
        <v>100</v>
      </c>
      <c r="G836" s="8"/>
    </row>
    <row r="837" spans="1:7" ht="26.25" x14ac:dyDescent="0.25">
      <c r="A837" s="45" t="s">
        <v>19</v>
      </c>
      <c r="B837" s="58" t="s">
        <v>1178</v>
      </c>
      <c r="C837" s="62" t="s">
        <v>989</v>
      </c>
      <c r="D837" s="63">
        <f>D838</f>
        <v>100000</v>
      </c>
      <c r="E837" s="63">
        <f>E838</f>
        <v>100000</v>
      </c>
      <c r="F837" s="61">
        <f t="shared" si="51"/>
        <v>100</v>
      </c>
      <c r="G837" s="8"/>
    </row>
    <row r="838" spans="1:7" ht="26.25" x14ac:dyDescent="0.25">
      <c r="A838" s="45" t="s">
        <v>20</v>
      </c>
      <c r="B838" s="58" t="s">
        <v>1178</v>
      </c>
      <c r="C838" s="62" t="s">
        <v>990</v>
      </c>
      <c r="D838" s="63">
        <f>D840+D839</f>
        <v>100000</v>
      </c>
      <c r="E838" s="63">
        <f>E840+E839</f>
        <v>100000</v>
      </c>
      <c r="F838" s="61">
        <f t="shared" si="51"/>
        <v>100</v>
      </c>
      <c r="G838" s="8"/>
    </row>
    <row r="839" spans="1:7" ht="26.25" x14ac:dyDescent="0.25">
      <c r="A839" s="45" t="s">
        <v>21</v>
      </c>
      <c r="B839" s="58" t="s">
        <v>1178</v>
      </c>
      <c r="C839" s="62" t="s">
        <v>1309</v>
      </c>
      <c r="D839" s="63">
        <v>50930</v>
      </c>
      <c r="E839" s="63">
        <v>50930</v>
      </c>
      <c r="F839" s="61">
        <f t="shared" si="51"/>
        <v>100</v>
      </c>
      <c r="G839" s="8"/>
    </row>
    <row r="840" spans="1:7" x14ac:dyDescent="0.25">
      <c r="A840" s="45" t="s">
        <v>22</v>
      </c>
      <c r="B840" s="58" t="s">
        <v>1178</v>
      </c>
      <c r="C840" s="62" t="s">
        <v>991</v>
      </c>
      <c r="D840" s="63">
        <v>49070</v>
      </c>
      <c r="E840" s="63">
        <v>49070</v>
      </c>
      <c r="F840" s="61">
        <f t="shared" si="51"/>
        <v>100</v>
      </c>
      <c r="G840" s="8"/>
    </row>
    <row r="841" spans="1:7" ht="39" x14ac:dyDescent="0.25">
      <c r="A841" s="44" t="s">
        <v>993</v>
      </c>
      <c r="B841" s="58" t="s">
        <v>1178</v>
      </c>
      <c r="C841" s="59" t="s">
        <v>992</v>
      </c>
      <c r="D841" s="60">
        <f>D842</f>
        <v>946500</v>
      </c>
      <c r="E841" s="60">
        <f>E842</f>
        <v>846500</v>
      </c>
      <c r="F841" s="64">
        <f t="shared" si="51"/>
        <v>89.43475964078182</v>
      </c>
      <c r="G841" s="8"/>
    </row>
    <row r="842" spans="1:7" x14ac:dyDescent="0.25">
      <c r="A842" s="45" t="s">
        <v>32</v>
      </c>
      <c r="B842" s="58" t="s">
        <v>1178</v>
      </c>
      <c r="C842" s="62" t="s">
        <v>994</v>
      </c>
      <c r="D842" s="63">
        <f>D843</f>
        <v>946500</v>
      </c>
      <c r="E842" s="63">
        <f>E843</f>
        <v>846500</v>
      </c>
      <c r="F842" s="61">
        <f t="shared" si="51"/>
        <v>89.43475964078182</v>
      </c>
      <c r="G842" s="8"/>
    </row>
    <row r="843" spans="1:7" x14ac:dyDescent="0.25">
      <c r="A843" s="45" t="s">
        <v>1264</v>
      </c>
      <c r="B843" s="58" t="s">
        <v>1178</v>
      </c>
      <c r="C843" s="62" t="s">
        <v>1310</v>
      </c>
      <c r="D843" s="63">
        <v>946500</v>
      </c>
      <c r="E843" s="11">
        <v>846500</v>
      </c>
      <c r="F843" s="61">
        <f t="shared" si="51"/>
        <v>89.43475964078182</v>
      </c>
      <c r="G843" s="8"/>
    </row>
    <row r="844" spans="1:7" ht="26.25" x14ac:dyDescent="0.25">
      <c r="A844" s="44" t="s">
        <v>996</v>
      </c>
      <c r="B844" s="58" t="s">
        <v>1178</v>
      </c>
      <c r="C844" s="59" t="s">
        <v>995</v>
      </c>
      <c r="D844" s="60">
        <f t="shared" ref="D844:E846" si="54">D845</f>
        <v>8358062.6500000004</v>
      </c>
      <c r="E844" s="60">
        <f t="shared" si="54"/>
        <v>8340038.2000000002</v>
      </c>
      <c r="F844" s="64">
        <f t="shared" si="51"/>
        <v>99.784346555478379</v>
      </c>
      <c r="G844" s="8"/>
    </row>
    <row r="845" spans="1:7" ht="26.25" x14ac:dyDescent="0.25">
      <c r="A845" s="45" t="s">
        <v>43</v>
      </c>
      <c r="B845" s="58" t="s">
        <v>1178</v>
      </c>
      <c r="C845" s="62" t="s">
        <v>997</v>
      </c>
      <c r="D845" s="63">
        <f t="shared" si="54"/>
        <v>8358062.6500000004</v>
      </c>
      <c r="E845" s="63">
        <f t="shared" si="54"/>
        <v>8340038.2000000002</v>
      </c>
      <c r="F845" s="61">
        <f t="shared" si="51"/>
        <v>99.784346555478379</v>
      </c>
      <c r="G845" s="8"/>
    </row>
    <row r="846" spans="1:7" x14ac:dyDescent="0.25">
      <c r="A846" s="45" t="s">
        <v>88</v>
      </c>
      <c r="B846" s="58" t="s">
        <v>1178</v>
      </c>
      <c r="C846" s="62" t="s">
        <v>998</v>
      </c>
      <c r="D846" s="63">
        <f t="shared" si="54"/>
        <v>8358062.6500000004</v>
      </c>
      <c r="E846" s="63">
        <f t="shared" si="54"/>
        <v>8340038.2000000002</v>
      </c>
      <c r="F846" s="61">
        <f t="shared" si="51"/>
        <v>99.784346555478379</v>
      </c>
      <c r="G846" s="8"/>
    </row>
    <row r="847" spans="1:7" ht="51.75" x14ac:dyDescent="0.25">
      <c r="A847" s="45" t="s">
        <v>89</v>
      </c>
      <c r="B847" s="58" t="s">
        <v>1178</v>
      </c>
      <c r="C847" s="62" t="s">
        <v>999</v>
      </c>
      <c r="D847" s="63">
        <v>8358062.6500000004</v>
      </c>
      <c r="E847" s="11">
        <v>8340038.2000000002</v>
      </c>
      <c r="F847" s="61">
        <f t="shared" si="51"/>
        <v>99.784346555478379</v>
      </c>
      <c r="G847" s="8"/>
    </row>
    <row r="848" spans="1:7" ht="26.25" x14ac:dyDescent="0.25">
      <c r="A848" s="44" t="s">
        <v>1001</v>
      </c>
      <c r="B848" s="58" t="s">
        <v>1178</v>
      </c>
      <c r="C848" s="59" t="s">
        <v>1000</v>
      </c>
      <c r="D848" s="60">
        <f>D849</f>
        <v>30223300</v>
      </c>
      <c r="E848" s="60">
        <f>E849</f>
        <v>21789194.240000002</v>
      </c>
      <c r="F848" s="64">
        <f t="shared" si="51"/>
        <v>72.094027587986758</v>
      </c>
      <c r="G848" s="8"/>
    </row>
    <row r="849" spans="1:7" ht="64.5" x14ac:dyDescent="0.25">
      <c r="A849" s="45" t="s">
        <v>14</v>
      </c>
      <c r="B849" s="58" t="s">
        <v>1178</v>
      </c>
      <c r="C849" s="62" t="s">
        <v>1002</v>
      </c>
      <c r="D849" s="63">
        <f>D850</f>
        <v>30223300</v>
      </c>
      <c r="E849" s="63">
        <f>E850</f>
        <v>21789194.240000002</v>
      </c>
      <c r="F849" s="61">
        <f t="shared" si="51"/>
        <v>72.094027587986758</v>
      </c>
      <c r="G849" s="8"/>
    </row>
    <row r="850" spans="1:7" x14ac:dyDescent="0.25">
      <c r="A850" s="45" t="s">
        <v>52</v>
      </c>
      <c r="B850" s="58" t="s">
        <v>1178</v>
      </c>
      <c r="C850" s="62" t="s">
        <v>1003</v>
      </c>
      <c r="D850" s="63">
        <f>D851+D852</f>
        <v>30223300</v>
      </c>
      <c r="E850" s="63">
        <f>E851+E852</f>
        <v>21789194.240000002</v>
      </c>
      <c r="F850" s="61">
        <f t="shared" si="51"/>
        <v>72.094027587986758</v>
      </c>
      <c r="G850" s="8"/>
    </row>
    <row r="851" spans="1:7" x14ac:dyDescent="0.25">
      <c r="A851" s="45" t="s">
        <v>53</v>
      </c>
      <c r="B851" s="58" t="s">
        <v>1178</v>
      </c>
      <c r="C851" s="62" t="s">
        <v>1004</v>
      </c>
      <c r="D851" s="63">
        <v>23213000</v>
      </c>
      <c r="E851" s="11">
        <v>16611622.220000001</v>
      </c>
      <c r="F851" s="61">
        <f t="shared" si="51"/>
        <v>71.561720673760405</v>
      </c>
      <c r="G851" s="8"/>
    </row>
    <row r="852" spans="1:7" ht="39" x14ac:dyDescent="0.25">
      <c r="A852" s="45" t="s">
        <v>54</v>
      </c>
      <c r="B852" s="58" t="s">
        <v>1178</v>
      </c>
      <c r="C852" s="62" t="s">
        <v>1005</v>
      </c>
      <c r="D852" s="63">
        <v>7010300</v>
      </c>
      <c r="E852" s="11">
        <v>5177572.0199999996</v>
      </c>
      <c r="F852" s="61">
        <f t="shared" ref="F852:F915" si="55">E852/D852*100</f>
        <v>73.856639801435023</v>
      </c>
      <c r="G852" s="8"/>
    </row>
    <row r="853" spans="1:7" ht="26.25" x14ac:dyDescent="0.25">
      <c r="A853" s="44" t="s">
        <v>1007</v>
      </c>
      <c r="B853" s="58" t="s">
        <v>1178</v>
      </c>
      <c r="C853" s="59" t="s">
        <v>1006</v>
      </c>
      <c r="D853" s="60">
        <f>D854+D858</f>
        <v>4450148.09</v>
      </c>
      <c r="E853" s="60">
        <f>E854+E858</f>
        <v>1485505.68</v>
      </c>
      <c r="F853" s="64">
        <f t="shared" si="55"/>
        <v>33.381039236381902</v>
      </c>
      <c r="G853" s="8"/>
    </row>
    <row r="854" spans="1:7" ht="26.25" x14ac:dyDescent="0.25">
      <c r="A854" s="45" t="s">
        <v>19</v>
      </c>
      <c r="B854" s="58" t="s">
        <v>1178</v>
      </c>
      <c r="C854" s="62" t="s">
        <v>1008</v>
      </c>
      <c r="D854" s="63">
        <f>D855</f>
        <v>4408148.09</v>
      </c>
      <c r="E854" s="63">
        <f>E855</f>
        <v>1483140.25</v>
      </c>
      <c r="F854" s="61">
        <f t="shared" si="55"/>
        <v>33.645427052792144</v>
      </c>
      <c r="G854" s="8"/>
    </row>
    <row r="855" spans="1:7" ht="26.25" x14ac:dyDescent="0.25">
      <c r="A855" s="45" t="s">
        <v>20</v>
      </c>
      <c r="B855" s="58" t="s">
        <v>1178</v>
      </c>
      <c r="C855" s="62" t="s">
        <v>1009</v>
      </c>
      <c r="D855" s="63">
        <f>D856+D857</f>
        <v>4408148.09</v>
      </c>
      <c r="E855" s="63">
        <f>E856+E857</f>
        <v>1483140.25</v>
      </c>
      <c r="F855" s="61">
        <f t="shared" si="55"/>
        <v>33.645427052792144</v>
      </c>
      <c r="G855" s="8"/>
    </row>
    <row r="856" spans="1:7" ht="26.25" x14ac:dyDescent="0.25">
      <c r="A856" s="45" t="s">
        <v>21</v>
      </c>
      <c r="B856" s="58" t="s">
        <v>1178</v>
      </c>
      <c r="C856" s="62" t="s">
        <v>1010</v>
      </c>
      <c r="D856" s="63">
        <v>784200</v>
      </c>
      <c r="E856" s="11">
        <v>394196.77</v>
      </c>
      <c r="F856" s="61">
        <f t="shared" si="55"/>
        <v>50.267376944656981</v>
      </c>
      <c r="G856" s="8"/>
    </row>
    <row r="857" spans="1:7" x14ac:dyDescent="0.25">
      <c r="A857" s="45" t="s">
        <v>22</v>
      </c>
      <c r="B857" s="58" t="s">
        <v>1178</v>
      </c>
      <c r="C857" s="62" t="s">
        <v>1011</v>
      </c>
      <c r="D857" s="63">
        <v>3623948.09</v>
      </c>
      <c r="E857" s="11">
        <v>1088943.48</v>
      </c>
      <c r="F857" s="61">
        <f t="shared" si="55"/>
        <v>30.04853968534632</v>
      </c>
      <c r="G857" s="8"/>
    </row>
    <row r="858" spans="1:7" x14ac:dyDescent="0.25">
      <c r="A858" s="45" t="s">
        <v>23</v>
      </c>
      <c r="B858" s="58" t="s">
        <v>1178</v>
      </c>
      <c r="C858" s="62" t="s">
        <v>1012</v>
      </c>
      <c r="D858" s="63">
        <f>D859</f>
        <v>42000</v>
      </c>
      <c r="E858" s="63">
        <f>E859</f>
        <v>2365.4299999999998</v>
      </c>
      <c r="F858" s="61">
        <f t="shared" si="55"/>
        <v>5.6319761904761902</v>
      </c>
      <c r="G858" s="8"/>
    </row>
    <row r="859" spans="1:7" x14ac:dyDescent="0.25">
      <c r="A859" s="45" t="s">
        <v>24</v>
      </c>
      <c r="B859" s="58" t="s">
        <v>1178</v>
      </c>
      <c r="C859" s="62" t="s">
        <v>1013</v>
      </c>
      <c r="D859" s="63">
        <f>D860+D861+D862</f>
        <v>42000</v>
      </c>
      <c r="E859" s="63">
        <f>E860+E861+E862</f>
        <v>2365.4299999999998</v>
      </c>
      <c r="F859" s="61">
        <f t="shared" si="55"/>
        <v>5.6319761904761902</v>
      </c>
      <c r="G859" s="8"/>
    </row>
    <row r="860" spans="1:7" ht="26.25" x14ac:dyDescent="0.25">
      <c r="A860" s="45" t="s">
        <v>30</v>
      </c>
      <c r="B860" s="58" t="s">
        <v>1178</v>
      </c>
      <c r="C860" s="62" t="s">
        <v>1014</v>
      </c>
      <c r="D860" s="63">
        <v>30000</v>
      </c>
      <c r="E860" s="11"/>
      <c r="F860" s="61">
        <f t="shared" si="55"/>
        <v>0</v>
      </c>
      <c r="G860" s="8"/>
    </row>
    <row r="861" spans="1:7" x14ac:dyDescent="0.25">
      <c r="A861" s="45" t="s">
        <v>25</v>
      </c>
      <c r="B861" s="58" t="s">
        <v>1178</v>
      </c>
      <c r="C861" s="62" t="s">
        <v>1015</v>
      </c>
      <c r="D861" s="63">
        <v>500</v>
      </c>
      <c r="E861" s="11"/>
      <c r="F861" s="61">
        <f t="shared" si="55"/>
        <v>0</v>
      </c>
      <c r="G861" s="8"/>
    </row>
    <row r="862" spans="1:7" x14ac:dyDescent="0.25">
      <c r="A862" s="45" t="s">
        <v>31</v>
      </c>
      <c r="B862" s="58" t="s">
        <v>1178</v>
      </c>
      <c r="C862" s="62" t="s">
        <v>1016</v>
      </c>
      <c r="D862" s="63">
        <v>11500</v>
      </c>
      <c r="E862" s="11">
        <v>2365.4299999999998</v>
      </c>
      <c r="F862" s="61">
        <f t="shared" si="55"/>
        <v>20.568956521739128</v>
      </c>
      <c r="G862" s="8"/>
    </row>
    <row r="863" spans="1:7" ht="51.75" x14ac:dyDescent="0.25">
      <c r="A863" s="44" t="s">
        <v>1018</v>
      </c>
      <c r="B863" s="58" t="s">
        <v>1178</v>
      </c>
      <c r="C863" s="59" t="s">
        <v>1017</v>
      </c>
      <c r="D863" s="60">
        <f t="shared" ref="D863:E865" si="56">D864</f>
        <v>150000</v>
      </c>
      <c r="E863" s="60">
        <f t="shared" si="56"/>
        <v>0</v>
      </c>
      <c r="F863" s="64">
        <f t="shared" si="55"/>
        <v>0</v>
      </c>
      <c r="G863" s="8"/>
    </row>
    <row r="864" spans="1:7" ht="23.25" x14ac:dyDescent="0.25">
      <c r="A864" s="106" t="s">
        <v>19</v>
      </c>
      <c r="B864" s="58" t="s">
        <v>1178</v>
      </c>
      <c r="C864" s="62" t="s">
        <v>1339</v>
      </c>
      <c r="D864" s="63">
        <f t="shared" si="56"/>
        <v>150000</v>
      </c>
      <c r="E864" s="63">
        <f t="shared" si="56"/>
        <v>0</v>
      </c>
      <c r="F864" s="61">
        <f t="shared" si="55"/>
        <v>0</v>
      </c>
      <c r="G864" s="8"/>
    </row>
    <row r="865" spans="1:7" ht="23.25" x14ac:dyDescent="0.25">
      <c r="A865" s="106" t="s">
        <v>20</v>
      </c>
      <c r="B865" s="58" t="s">
        <v>1178</v>
      </c>
      <c r="C865" s="62" t="s">
        <v>1338</v>
      </c>
      <c r="D865" s="63">
        <f t="shared" si="56"/>
        <v>150000</v>
      </c>
      <c r="E865" s="63">
        <f t="shared" si="56"/>
        <v>0</v>
      </c>
      <c r="F865" s="61">
        <f t="shared" si="55"/>
        <v>0</v>
      </c>
      <c r="G865" s="8"/>
    </row>
    <row r="866" spans="1:7" x14ac:dyDescent="0.25">
      <c r="A866" s="106" t="s">
        <v>22</v>
      </c>
      <c r="B866" s="58" t="s">
        <v>1178</v>
      </c>
      <c r="C866" s="62" t="s">
        <v>1337</v>
      </c>
      <c r="D866" s="63">
        <v>150000</v>
      </c>
      <c r="E866" s="11">
        <v>0</v>
      </c>
      <c r="F866" s="61">
        <f t="shared" si="55"/>
        <v>0</v>
      </c>
      <c r="G866" s="8"/>
    </row>
    <row r="867" spans="1:7" s="31" customFormat="1" ht="51.75" x14ac:dyDescent="0.25">
      <c r="A867" s="44" t="s">
        <v>55</v>
      </c>
      <c r="B867" s="58" t="s">
        <v>1178</v>
      </c>
      <c r="C867" s="59" t="s">
        <v>1019</v>
      </c>
      <c r="D867" s="60">
        <f t="shared" ref="D867:E869" si="57">D868</f>
        <v>25000</v>
      </c>
      <c r="E867" s="60">
        <f t="shared" si="57"/>
        <v>0</v>
      </c>
      <c r="F867" s="64">
        <f t="shared" si="55"/>
        <v>0</v>
      </c>
      <c r="G867" s="30"/>
    </row>
    <row r="868" spans="1:7" ht="26.25" x14ac:dyDescent="0.25">
      <c r="A868" s="45" t="s">
        <v>19</v>
      </c>
      <c r="B868" s="58" t="s">
        <v>1178</v>
      </c>
      <c r="C868" s="62" t="s">
        <v>1020</v>
      </c>
      <c r="D868" s="63">
        <f t="shared" si="57"/>
        <v>25000</v>
      </c>
      <c r="E868" s="63">
        <f t="shared" si="57"/>
        <v>0</v>
      </c>
      <c r="F868" s="61">
        <f t="shared" si="55"/>
        <v>0</v>
      </c>
      <c r="G868" s="8"/>
    </row>
    <row r="869" spans="1:7" ht="26.25" x14ac:dyDescent="0.25">
      <c r="A869" s="45" t="s">
        <v>20</v>
      </c>
      <c r="B869" s="58" t="s">
        <v>1178</v>
      </c>
      <c r="C869" s="62" t="s">
        <v>1021</v>
      </c>
      <c r="D869" s="63">
        <f t="shared" si="57"/>
        <v>25000</v>
      </c>
      <c r="E869" s="63">
        <f t="shared" si="57"/>
        <v>0</v>
      </c>
      <c r="F869" s="61">
        <f t="shared" si="55"/>
        <v>0</v>
      </c>
      <c r="G869" s="8"/>
    </row>
    <row r="870" spans="1:7" ht="26.25" x14ac:dyDescent="0.25">
      <c r="A870" s="45" t="s">
        <v>21</v>
      </c>
      <c r="B870" s="58" t="s">
        <v>1178</v>
      </c>
      <c r="C870" s="62" t="s">
        <v>1022</v>
      </c>
      <c r="D870" s="63">
        <v>25000</v>
      </c>
      <c r="E870" s="11">
        <v>0</v>
      </c>
      <c r="F870" s="61">
        <f t="shared" si="55"/>
        <v>0</v>
      </c>
      <c r="G870" s="8"/>
    </row>
    <row r="871" spans="1:7" s="33" customFormat="1" ht="127.5" x14ac:dyDescent="0.2">
      <c r="A871" s="87" t="s">
        <v>1311</v>
      </c>
      <c r="B871" s="67" t="s">
        <v>1178</v>
      </c>
      <c r="C871" s="59" t="s">
        <v>1312</v>
      </c>
      <c r="D871" s="99">
        <f t="shared" ref="D871:E873" si="58">D872</f>
        <v>7900</v>
      </c>
      <c r="E871" s="99">
        <f t="shared" si="58"/>
        <v>0</v>
      </c>
      <c r="F871" s="64">
        <f t="shared" si="55"/>
        <v>0</v>
      </c>
      <c r="G871" s="47"/>
    </row>
    <row r="872" spans="1:7" ht="26.25" x14ac:dyDescent="0.25">
      <c r="A872" s="85" t="s">
        <v>19</v>
      </c>
      <c r="B872" s="58" t="s">
        <v>1178</v>
      </c>
      <c r="C872" s="62" t="s">
        <v>1313</v>
      </c>
      <c r="D872" s="98">
        <f t="shared" si="58"/>
        <v>7900</v>
      </c>
      <c r="E872" s="98">
        <f t="shared" si="58"/>
        <v>0</v>
      </c>
      <c r="F872" s="61">
        <f t="shared" si="55"/>
        <v>0</v>
      </c>
      <c r="G872" s="48"/>
    </row>
    <row r="873" spans="1:7" ht="26.25" x14ac:dyDescent="0.25">
      <c r="A873" s="85" t="s">
        <v>20</v>
      </c>
      <c r="B873" s="58" t="s">
        <v>1178</v>
      </c>
      <c r="C873" s="62" t="s">
        <v>1314</v>
      </c>
      <c r="D873" s="98">
        <f t="shared" si="58"/>
        <v>7900</v>
      </c>
      <c r="E873" s="98">
        <f t="shared" si="58"/>
        <v>0</v>
      </c>
      <c r="F873" s="61">
        <f t="shared" si="55"/>
        <v>0</v>
      </c>
      <c r="G873" s="48"/>
    </row>
    <row r="874" spans="1:7" x14ac:dyDescent="0.25">
      <c r="A874" s="85" t="s">
        <v>22</v>
      </c>
      <c r="B874" s="58" t="s">
        <v>1178</v>
      </c>
      <c r="C874" s="62" t="s">
        <v>1315</v>
      </c>
      <c r="D874" s="98">
        <v>7900</v>
      </c>
      <c r="E874" s="11">
        <v>0</v>
      </c>
      <c r="F874" s="61">
        <f t="shared" si="55"/>
        <v>0</v>
      </c>
      <c r="G874" s="8"/>
    </row>
    <row r="875" spans="1:7" x14ac:dyDescent="0.25">
      <c r="A875" s="44" t="s">
        <v>101</v>
      </c>
      <c r="B875" s="58" t="s">
        <v>1178</v>
      </c>
      <c r="C875" s="59" t="s">
        <v>1023</v>
      </c>
      <c r="D875" s="60">
        <f>D876+D881+D897+D902+D919</f>
        <v>194135400</v>
      </c>
      <c r="E875" s="60">
        <f>E876+E881+E897+E902+E919</f>
        <v>131060216.66</v>
      </c>
      <c r="F875" s="64">
        <f t="shared" si="55"/>
        <v>67.509695120003883</v>
      </c>
      <c r="G875" s="8"/>
    </row>
    <row r="876" spans="1:7" x14ac:dyDescent="0.25">
      <c r="A876" s="44" t="s">
        <v>102</v>
      </c>
      <c r="B876" s="58" t="s">
        <v>1178</v>
      </c>
      <c r="C876" s="59" t="s">
        <v>1024</v>
      </c>
      <c r="D876" s="60">
        <f t="shared" ref="D876:E879" si="59">D877</f>
        <v>3200000</v>
      </c>
      <c r="E876" s="60">
        <f t="shared" si="59"/>
        <v>2055303.51</v>
      </c>
      <c r="F876" s="64">
        <f t="shared" si="55"/>
        <v>64.228234687499992</v>
      </c>
      <c r="G876" s="8"/>
    </row>
    <row r="877" spans="1:7" x14ac:dyDescent="0.25">
      <c r="A877" s="44" t="s">
        <v>1027</v>
      </c>
      <c r="B877" s="58" t="s">
        <v>1178</v>
      </c>
      <c r="C877" s="59" t="s">
        <v>1025</v>
      </c>
      <c r="D877" s="60">
        <f t="shared" si="59"/>
        <v>3200000</v>
      </c>
      <c r="E877" s="60">
        <f t="shared" si="59"/>
        <v>2055303.51</v>
      </c>
      <c r="F877" s="64">
        <f t="shared" si="55"/>
        <v>64.228234687499992</v>
      </c>
      <c r="G877" s="8"/>
    </row>
    <row r="878" spans="1:7" x14ac:dyDescent="0.25">
      <c r="A878" s="45" t="s">
        <v>47</v>
      </c>
      <c r="B878" s="58" t="s">
        <v>1178</v>
      </c>
      <c r="C878" s="62" t="s">
        <v>1026</v>
      </c>
      <c r="D878" s="63">
        <f t="shared" si="59"/>
        <v>3200000</v>
      </c>
      <c r="E878" s="63">
        <f t="shared" si="59"/>
        <v>2055303.51</v>
      </c>
      <c r="F878" s="61">
        <f t="shared" si="55"/>
        <v>64.228234687499992</v>
      </c>
      <c r="G878" s="8"/>
    </row>
    <row r="879" spans="1:7" x14ac:dyDescent="0.25">
      <c r="A879" s="45" t="s">
        <v>103</v>
      </c>
      <c r="B879" s="58" t="s">
        <v>1178</v>
      </c>
      <c r="C879" s="62" t="s">
        <v>1028</v>
      </c>
      <c r="D879" s="63">
        <f t="shared" si="59"/>
        <v>3200000</v>
      </c>
      <c r="E879" s="63">
        <f t="shared" si="59"/>
        <v>2055303.51</v>
      </c>
      <c r="F879" s="61">
        <f t="shared" si="55"/>
        <v>64.228234687499992</v>
      </c>
      <c r="G879" s="8"/>
    </row>
    <row r="880" spans="1:7" x14ac:dyDescent="0.25">
      <c r="A880" s="45" t="s">
        <v>104</v>
      </c>
      <c r="B880" s="58" t="s">
        <v>1178</v>
      </c>
      <c r="C880" s="62" t="s">
        <v>1029</v>
      </c>
      <c r="D880" s="63">
        <v>3200000</v>
      </c>
      <c r="E880" s="11">
        <v>2055303.51</v>
      </c>
      <c r="F880" s="61">
        <f t="shared" si="55"/>
        <v>64.228234687499992</v>
      </c>
      <c r="G880" s="8"/>
    </row>
    <row r="881" spans="1:7" x14ac:dyDescent="0.25">
      <c r="A881" s="44" t="s">
        <v>105</v>
      </c>
      <c r="B881" s="58" t="s">
        <v>1178</v>
      </c>
      <c r="C881" s="59" t="s">
        <v>1030</v>
      </c>
      <c r="D881" s="60">
        <f>D882+D890+D886</f>
        <v>65130700</v>
      </c>
      <c r="E881" s="60">
        <f>E882+E890+E886</f>
        <v>43578263.509999998</v>
      </c>
      <c r="F881" s="64">
        <f t="shared" si="55"/>
        <v>66.90894387746485</v>
      </c>
      <c r="G881" s="8"/>
    </row>
    <row r="882" spans="1:7" ht="26.25" x14ac:dyDescent="0.25">
      <c r="A882" s="44" t="s">
        <v>1032</v>
      </c>
      <c r="B882" s="58" t="s">
        <v>1178</v>
      </c>
      <c r="C882" s="59" t="s">
        <v>1031</v>
      </c>
      <c r="D882" s="60">
        <f t="shared" ref="D882:E884" si="60">D883</f>
        <v>48244500</v>
      </c>
      <c r="E882" s="60">
        <f t="shared" si="60"/>
        <v>33709650</v>
      </c>
      <c r="F882" s="64">
        <f t="shared" si="55"/>
        <v>69.872524329198143</v>
      </c>
      <c r="G882" s="8"/>
    </row>
    <row r="883" spans="1:7" ht="26.25" x14ac:dyDescent="0.25">
      <c r="A883" s="45" t="s">
        <v>43</v>
      </c>
      <c r="B883" s="58" t="s">
        <v>1178</v>
      </c>
      <c r="C883" s="62" t="s">
        <v>1033</v>
      </c>
      <c r="D883" s="63">
        <f t="shared" si="60"/>
        <v>48244500</v>
      </c>
      <c r="E883" s="63">
        <f t="shared" si="60"/>
        <v>33709650</v>
      </c>
      <c r="F883" s="61">
        <f t="shared" si="55"/>
        <v>69.872524329198143</v>
      </c>
      <c r="G883" s="8"/>
    </row>
    <row r="884" spans="1:7" x14ac:dyDescent="0.25">
      <c r="A884" s="45" t="s">
        <v>63</v>
      </c>
      <c r="B884" s="58" t="s">
        <v>1178</v>
      </c>
      <c r="C884" s="62" t="s">
        <v>1034</v>
      </c>
      <c r="D884" s="63">
        <f t="shared" si="60"/>
        <v>48244500</v>
      </c>
      <c r="E884" s="63">
        <f t="shared" si="60"/>
        <v>33709650</v>
      </c>
      <c r="F884" s="61">
        <f t="shared" si="55"/>
        <v>69.872524329198143</v>
      </c>
      <c r="G884" s="8"/>
    </row>
    <row r="885" spans="1:7" ht="51.75" x14ac:dyDescent="0.25">
      <c r="A885" s="45" t="s">
        <v>87</v>
      </c>
      <c r="B885" s="58" t="s">
        <v>1178</v>
      </c>
      <c r="C885" s="62" t="s">
        <v>1035</v>
      </c>
      <c r="D885" s="63">
        <v>48244500</v>
      </c>
      <c r="E885" s="11">
        <v>33709650</v>
      </c>
      <c r="F885" s="61">
        <f t="shared" si="55"/>
        <v>69.872524329198143</v>
      </c>
      <c r="G885" s="8"/>
    </row>
    <row r="886" spans="1:7" s="31" customFormat="1" ht="51.75" x14ac:dyDescent="0.25">
      <c r="A886" s="44" t="s">
        <v>55</v>
      </c>
      <c r="B886" s="58" t="s">
        <v>1178</v>
      </c>
      <c r="C886" s="59" t="s">
        <v>1036</v>
      </c>
      <c r="D886" s="60">
        <f t="shared" ref="D886:E888" si="61">D887</f>
        <v>180000</v>
      </c>
      <c r="E886" s="60">
        <f t="shared" si="61"/>
        <v>180000</v>
      </c>
      <c r="F886" s="64">
        <f t="shared" si="55"/>
        <v>100</v>
      </c>
      <c r="G886" s="30"/>
    </row>
    <row r="887" spans="1:7" ht="26.25" x14ac:dyDescent="0.25">
      <c r="A887" s="45" t="s">
        <v>43</v>
      </c>
      <c r="B887" s="58" t="s">
        <v>1178</v>
      </c>
      <c r="C887" s="62" t="s">
        <v>1037</v>
      </c>
      <c r="D887" s="63">
        <f t="shared" si="61"/>
        <v>180000</v>
      </c>
      <c r="E887" s="63">
        <f t="shared" si="61"/>
        <v>180000</v>
      </c>
      <c r="F887" s="61">
        <f t="shared" si="55"/>
        <v>100</v>
      </c>
      <c r="G887" s="8"/>
    </row>
    <row r="888" spans="1:7" x14ac:dyDescent="0.25">
      <c r="A888" s="45" t="s">
        <v>63</v>
      </c>
      <c r="B888" s="58" t="s">
        <v>1178</v>
      </c>
      <c r="C888" s="62" t="s">
        <v>1038</v>
      </c>
      <c r="D888" s="63">
        <f t="shared" si="61"/>
        <v>180000</v>
      </c>
      <c r="E888" s="63">
        <f t="shared" si="61"/>
        <v>180000</v>
      </c>
      <c r="F888" s="61">
        <f t="shared" si="55"/>
        <v>100</v>
      </c>
      <c r="G888" s="8"/>
    </row>
    <row r="889" spans="1:7" x14ac:dyDescent="0.25">
      <c r="A889" s="45" t="s">
        <v>64</v>
      </c>
      <c r="B889" s="58" t="s">
        <v>1178</v>
      </c>
      <c r="C889" s="62" t="s">
        <v>1039</v>
      </c>
      <c r="D889" s="63">
        <v>180000</v>
      </c>
      <c r="E889" s="11">
        <v>180000</v>
      </c>
      <c r="F889" s="61">
        <f t="shared" si="55"/>
        <v>100</v>
      </c>
      <c r="G889" s="8"/>
    </row>
    <row r="890" spans="1:7" ht="26.25" x14ac:dyDescent="0.25">
      <c r="A890" s="44" t="s">
        <v>1041</v>
      </c>
      <c r="B890" s="58" t="s">
        <v>1178</v>
      </c>
      <c r="C890" s="59" t="s">
        <v>1040</v>
      </c>
      <c r="D890" s="60">
        <f>D891+D894</f>
        <v>16706200</v>
      </c>
      <c r="E890" s="60">
        <f>E891+E894</f>
        <v>9688613.5099999998</v>
      </c>
      <c r="F890" s="64">
        <f t="shared" si="55"/>
        <v>57.994119009708967</v>
      </c>
      <c r="G890" s="8"/>
    </row>
    <row r="891" spans="1:7" ht="26.25" x14ac:dyDescent="0.25">
      <c r="A891" s="45" t="s">
        <v>19</v>
      </c>
      <c r="B891" s="58" t="s">
        <v>1178</v>
      </c>
      <c r="C891" s="62" t="s">
        <v>1042</v>
      </c>
      <c r="D891" s="63">
        <f>D892</f>
        <v>2083300</v>
      </c>
      <c r="E891" s="63">
        <f>E892</f>
        <v>0</v>
      </c>
      <c r="F891" s="61">
        <f t="shared" si="55"/>
        <v>0</v>
      </c>
      <c r="G891" s="8"/>
    </row>
    <row r="892" spans="1:7" ht="26.25" x14ac:dyDescent="0.25">
      <c r="A892" s="45" t="s">
        <v>20</v>
      </c>
      <c r="B892" s="58" t="s">
        <v>1178</v>
      </c>
      <c r="C892" s="62" t="s">
        <v>1043</v>
      </c>
      <c r="D892" s="63">
        <f>D893</f>
        <v>2083300</v>
      </c>
      <c r="E892" s="63">
        <f>E893</f>
        <v>0</v>
      </c>
      <c r="F892" s="61">
        <f t="shared" si="55"/>
        <v>0</v>
      </c>
      <c r="G892" s="8"/>
    </row>
    <row r="893" spans="1:7" x14ac:dyDescent="0.25">
      <c r="A893" s="45" t="s">
        <v>22</v>
      </c>
      <c r="B893" s="58" t="s">
        <v>1178</v>
      </c>
      <c r="C893" s="62" t="s">
        <v>1044</v>
      </c>
      <c r="D893" s="63">
        <v>2083300</v>
      </c>
      <c r="E893" s="11"/>
      <c r="F893" s="61">
        <f t="shared" si="55"/>
        <v>0</v>
      </c>
      <c r="G893" s="8"/>
    </row>
    <row r="894" spans="1:7" ht="26.25" x14ac:dyDescent="0.25">
      <c r="A894" s="45" t="s">
        <v>43</v>
      </c>
      <c r="B894" s="58" t="s">
        <v>1178</v>
      </c>
      <c r="C894" s="62" t="s">
        <v>1045</v>
      </c>
      <c r="D894" s="63">
        <f>D895</f>
        <v>14622900</v>
      </c>
      <c r="E894" s="63">
        <f>E895</f>
        <v>9688613.5099999998</v>
      </c>
      <c r="F894" s="61">
        <f t="shared" si="55"/>
        <v>66.256443728672153</v>
      </c>
      <c r="G894" s="8"/>
    </row>
    <row r="895" spans="1:7" x14ac:dyDescent="0.25">
      <c r="A895" s="45" t="s">
        <v>63</v>
      </c>
      <c r="B895" s="58" t="s">
        <v>1178</v>
      </c>
      <c r="C895" s="62" t="s">
        <v>1046</v>
      </c>
      <c r="D895" s="63">
        <f>D896</f>
        <v>14622900</v>
      </c>
      <c r="E895" s="63">
        <f>E896</f>
        <v>9688613.5099999998</v>
      </c>
      <c r="F895" s="61">
        <f t="shared" si="55"/>
        <v>66.256443728672153</v>
      </c>
      <c r="G895" s="8"/>
    </row>
    <row r="896" spans="1:7" x14ac:dyDescent="0.25">
      <c r="A896" s="45" t="s">
        <v>64</v>
      </c>
      <c r="B896" s="58" t="s">
        <v>1178</v>
      </c>
      <c r="C896" s="62" t="s">
        <v>1047</v>
      </c>
      <c r="D896" s="63">
        <v>14622900</v>
      </c>
      <c r="E896" s="11">
        <v>9688613.5099999998</v>
      </c>
      <c r="F896" s="61">
        <f t="shared" si="55"/>
        <v>66.256443728672153</v>
      </c>
      <c r="G896" s="8"/>
    </row>
    <row r="897" spans="1:7" x14ac:dyDescent="0.25">
      <c r="A897" s="44" t="s">
        <v>106</v>
      </c>
      <c r="B897" s="58" t="s">
        <v>1178</v>
      </c>
      <c r="C897" s="59" t="s">
        <v>1048</v>
      </c>
      <c r="D897" s="60">
        <f t="shared" ref="D897:E900" si="62">D898</f>
        <v>3104300</v>
      </c>
      <c r="E897" s="60">
        <f t="shared" si="62"/>
        <v>3104300</v>
      </c>
      <c r="F897" s="64">
        <f t="shared" si="55"/>
        <v>100</v>
      </c>
      <c r="G897" s="8"/>
    </row>
    <row r="898" spans="1:7" x14ac:dyDescent="0.25">
      <c r="A898" s="44" t="s">
        <v>1050</v>
      </c>
      <c r="B898" s="58" t="s">
        <v>1178</v>
      </c>
      <c r="C898" s="59" t="s">
        <v>1049</v>
      </c>
      <c r="D898" s="60">
        <f t="shared" si="62"/>
        <v>3104300</v>
      </c>
      <c r="E898" s="60">
        <f t="shared" si="62"/>
        <v>3104300</v>
      </c>
      <c r="F898" s="64">
        <f t="shared" si="55"/>
        <v>100</v>
      </c>
      <c r="G898" s="8"/>
    </row>
    <row r="899" spans="1:7" x14ac:dyDescent="0.25">
      <c r="A899" s="45" t="s">
        <v>47</v>
      </c>
      <c r="B899" s="58" t="s">
        <v>1178</v>
      </c>
      <c r="C899" s="62" t="s">
        <v>1051</v>
      </c>
      <c r="D899" s="63">
        <f t="shared" si="62"/>
        <v>3104300</v>
      </c>
      <c r="E899" s="63">
        <f t="shared" si="62"/>
        <v>3104300</v>
      </c>
      <c r="F899" s="61">
        <f t="shared" si="55"/>
        <v>100</v>
      </c>
      <c r="G899" s="8"/>
    </row>
    <row r="900" spans="1:7" ht="26.25" x14ac:dyDescent="0.25">
      <c r="A900" s="45" t="s">
        <v>48</v>
      </c>
      <c r="B900" s="58" t="s">
        <v>1178</v>
      </c>
      <c r="C900" s="62" t="s">
        <v>1052</v>
      </c>
      <c r="D900" s="63">
        <f t="shared" si="62"/>
        <v>3104300</v>
      </c>
      <c r="E900" s="63">
        <f t="shared" si="62"/>
        <v>3104300</v>
      </c>
      <c r="F900" s="61">
        <f t="shared" si="55"/>
        <v>100</v>
      </c>
      <c r="G900" s="8"/>
    </row>
    <row r="901" spans="1:7" x14ac:dyDescent="0.25">
      <c r="A901" s="45" t="s">
        <v>107</v>
      </c>
      <c r="B901" s="58" t="s">
        <v>1178</v>
      </c>
      <c r="C901" s="62" t="s">
        <v>1053</v>
      </c>
      <c r="D901" s="63">
        <v>3104300</v>
      </c>
      <c r="E901" s="11">
        <v>3104300</v>
      </c>
      <c r="F901" s="61">
        <f t="shared" si="55"/>
        <v>100</v>
      </c>
      <c r="G901" s="8"/>
    </row>
    <row r="902" spans="1:7" x14ac:dyDescent="0.25">
      <c r="A902" s="44" t="s">
        <v>108</v>
      </c>
      <c r="B902" s="58" t="s">
        <v>1178</v>
      </c>
      <c r="C902" s="59" t="s">
        <v>1054</v>
      </c>
      <c r="D902" s="60">
        <f>D903+D907+D911+D915</f>
        <v>86651400</v>
      </c>
      <c r="E902" s="60">
        <f>E903+E907+E911+E915</f>
        <v>58553709.579999998</v>
      </c>
      <c r="F902" s="64">
        <f t="shared" si="55"/>
        <v>67.573875990462923</v>
      </c>
      <c r="G902" s="8"/>
    </row>
    <row r="903" spans="1:7" ht="26.25" x14ac:dyDescent="0.25">
      <c r="A903" s="44" t="s">
        <v>1056</v>
      </c>
      <c r="B903" s="58" t="s">
        <v>1178</v>
      </c>
      <c r="C903" s="59" t="s">
        <v>1055</v>
      </c>
      <c r="D903" s="60">
        <f t="shared" ref="D903:E905" si="63">D904</f>
        <v>3800000</v>
      </c>
      <c r="E903" s="10">
        <f t="shared" si="63"/>
        <v>2850000</v>
      </c>
      <c r="F903" s="64">
        <f t="shared" si="55"/>
        <v>75</v>
      </c>
      <c r="G903" s="8"/>
    </row>
    <row r="904" spans="1:7" ht="26.25" x14ac:dyDescent="0.25">
      <c r="A904" s="45" t="s">
        <v>43</v>
      </c>
      <c r="B904" s="58" t="s">
        <v>1178</v>
      </c>
      <c r="C904" s="62" t="s">
        <v>1057</v>
      </c>
      <c r="D904" s="63">
        <f t="shared" si="63"/>
        <v>3800000</v>
      </c>
      <c r="E904" s="11">
        <f t="shared" si="63"/>
        <v>2850000</v>
      </c>
      <c r="F904" s="61">
        <f t="shared" si="55"/>
        <v>75</v>
      </c>
      <c r="G904" s="8"/>
    </row>
    <row r="905" spans="1:7" x14ac:dyDescent="0.25">
      <c r="A905" s="45" t="s">
        <v>63</v>
      </c>
      <c r="B905" s="58" t="s">
        <v>1178</v>
      </c>
      <c r="C905" s="62" t="s">
        <v>1058</v>
      </c>
      <c r="D905" s="63">
        <f t="shared" si="63"/>
        <v>3800000</v>
      </c>
      <c r="E905" s="11">
        <f t="shared" si="63"/>
        <v>2850000</v>
      </c>
      <c r="F905" s="61">
        <f t="shared" si="55"/>
        <v>75</v>
      </c>
      <c r="G905" s="8"/>
    </row>
    <row r="906" spans="1:7" x14ac:dyDescent="0.25">
      <c r="A906" s="45" t="s">
        <v>64</v>
      </c>
      <c r="B906" s="58" t="s">
        <v>1178</v>
      </c>
      <c r="C906" s="62" t="s">
        <v>1059</v>
      </c>
      <c r="D906" s="63">
        <v>3800000</v>
      </c>
      <c r="E906" s="11">
        <v>2850000</v>
      </c>
      <c r="F906" s="61">
        <f t="shared" si="55"/>
        <v>75</v>
      </c>
      <c r="G906" s="8"/>
    </row>
    <row r="907" spans="1:7" ht="51.75" x14ac:dyDescent="0.25">
      <c r="A907" s="44" t="s">
        <v>1069</v>
      </c>
      <c r="B907" s="58" t="s">
        <v>1178</v>
      </c>
      <c r="C907" s="59" t="s">
        <v>1060</v>
      </c>
      <c r="D907" s="60">
        <f t="shared" ref="D907:E909" si="64">D908</f>
        <v>22022000</v>
      </c>
      <c r="E907" s="10">
        <f t="shared" si="64"/>
        <v>14716133.640000001</v>
      </c>
      <c r="F907" s="64">
        <f t="shared" si="55"/>
        <v>66.824691853600953</v>
      </c>
      <c r="G907" s="8"/>
    </row>
    <row r="908" spans="1:7" x14ac:dyDescent="0.25">
      <c r="A908" s="45" t="s">
        <v>47</v>
      </c>
      <c r="B908" s="58" t="s">
        <v>1178</v>
      </c>
      <c r="C908" s="62" t="s">
        <v>1061</v>
      </c>
      <c r="D908" s="63">
        <f t="shared" si="64"/>
        <v>22022000</v>
      </c>
      <c r="E908" s="11">
        <f t="shared" si="64"/>
        <v>14716133.640000001</v>
      </c>
      <c r="F908" s="61">
        <f t="shared" si="55"/>
        <v>66.824691853600953</v>
      </c>
      <c r="G908" s="8"/>
    </row>
    <row r="909" spans="1:7" ht="26.25" x14ac:dyDescent="0.25">
      <c r="A909" s="45" t="s">
        <v>48</v>
      </c>
      <c r="B909" s="58" t="s">
        <v>1178</v>
      </c>
      <c r="C909" s="62" t="s">
        <v>1062</v>
      </c>
      <c r="D909" s="63">
        <f t="shared" si="64"/>
        <v>22022000</v>
      </c>
      <c r="E909" s="11">
        <f t="shared" si="64"/>
        <v>14716133.640000001</v>
      </c>
      <c r="F909" s="61">
        <f t="shared" si="55"/>
        <v>66.824691853600953</v>
      </c>
      <c r="G909" s="8"/>
    </row>
    <row r="910" spans="1:7" ht="26.25" x14ac:dyDescent="0.25">
      <c r="A910" s="45" t="s">
        <v>49</v>
      </c>
      <c r="B910" s="58" t="s">
        <v>1178</v>
      </c>
      <c r="C910" s="62" t="s">
        <v>1063</v>
      </c>
      <c r="D910" s="63">
        <v>22022000</v>
      </c>
      <c r="E910" s="11">
        <v>14716133.640000001</v>
      </c>
      <c r="F910" s="61">
        <f t="shared" si="55"/>
        <v>66.824691853600953</v>
      </c>
      <c r="G910" s="8"/>
    </row>
    <row r="911" spans="1:7" ht="39" x14ac:dyDescent="0.25">
      <c r="A911" s="44" t="s">
        <v>1070</v>
      </c>
      <c r="B911" s="58" t="s">
        <v>1178</v>
      </c>
      <c r="C911" s="59" t="s">
        <v>1064</v>
      </c>
      <c r="D911" s="60">
        <f t="shared" ref="D911:E913" si="65">D912</f>
        <v>24984600</v>
      </c>
      <c r="E911" s="10">
        <f t="shared" si="65"/>
        <v>18153305.32</v>
      </c>
      <c r="F911" s="64">
        <f t="shared" si="55"/>
        <v>72.657978594814409</v>
      </c>
      <c r="G911" s="8"/>
    </row>
    <row r="912" spans="1:7" ht="26.25" x14ac:dyDescent="0.25">
      <c r="A912" s="45" t="s">
        <v>19</v>
      </c>
      <c r="B912" s="58" t="s">
        <v>1178</v>
      </c>
      <c r="C912" s="62" t="s">
        <v>1065</v>
      </c>
      <c r="D912" s="63">
        <f t="shared" si="65"/>
        <v>24984600</v>
      </c>
      <c r="E912" s="11">
        <f t="shared" si="65"/>
        <v>18153305.32</v>
      </c>
      <c r="F912" s="61">
        <f t="shared" si="55"/>
        <v>72.657978594814409</v>
      </c>
      <c r="G912" s="8"/>
    </row>
    <row r="913" spans="1:7" ht="26.25" x14ac:dyDescent="0.25">
      <c r="A913" s="45" t="s">
        <v>20</v>
      </c>
      <c r="B913" s="58" t="s">
        <v>1178</v>
      </c>
      <c r="C913" s="62" t="s">
        <v>1066</v>
      </c>
      <c r="D913" s="63">
        <f t="shared" si="65"/>
        <v>24984600</v>
      </c>
      <c r="E913" s="11">
        <f t="shared" si="65"/>
        <v>18153305.32</v>
      </c>
      <c r="F913" s="61">
        <f t="shared" si="55"/>
        <v>72.657978594814409</v>
      </c>
      <c r="G913" s="8"/>
    </row>
    <row r="914" spans="1:7" x14ac:dyDescent="0.25">
      <c r="A914" s="45" t="s">
        <v>22</v>
      </c>
      <c r="B914" s="58" t="s">
        <v>1178</v>
      </c>
      <c r="C914" s="62" t="s">
        <v>1067</v>
      </c>
      <c r="D914" s="63">
        <v>24984600</v>
      </c>
      <c r="E914" s="11">
        <v>18153305.32</v>
      </c>
      <c r="F914" s="61">
        <f t="shared" si="55"/>
        <v>72.657978594814409</v>
      </c>
      <c r="G914" s="8"/>
    </row>
    <row r="915" spans="1:7" ht="39" x14ac:dyDescent="0.25">
      <c r="A915" s="44" t="s">
        <v>1071</v>
      </c>
      <c r="B915" s="58" t="s">
        <v>1178</v>
      </c>
      <c r="C915" s="59" t="s">
        <v>1068</v>
      </c>
      <c r="D915" s="60">
        <f t="shared" ref="D915:E917" si="66">D916</f>
        <v>35844800</v>
      </c>
      <c r="E915" s="10">
        <f t="shared" si="66"/>
        <v>22834270.620000001</v>
      </c>
      <c r="F915" s="64">
        <f t="shared" si="55"/>
        <v>63.703160904789534</v>
      </c>
      <c r="G915" s="8"/>
    </row>
    <row r="916" spans="1:7" x14ac:dyDescent="0.25">
      <c r="A916" s="45" t="s">
        <v>47</v>
      </c>
      <c r="B916" s="58" t="s">
        <v>1178</v>
      </c>
      <c r="C916" s="62" t="s">
        <v>1072</v>
      </c>
      <c r="D916" s="63">
        <f t="shared" si="66"/>
        <v>35844800</v>
      </c>
      <c r="E916" s="11">
        <f t="shared" si="66"/>
        <v>22834270.620000001</v>
      </c>
      <c r="F916" s="61">
        <f t="shared" ref="F916:F979" si="67">E916/D916*100</f>
        <v>63.703160904789534</v>
      </c>
      <c r="G916" s="8"/>
    </row>
    <row r="917" spans="1:7" ht="26.25" x14ac:dyDescent="0.25">
      <c r="A917" s="45" t="s">
        <v>48</v>
      </c>
      <c r="B917" s="58" t="s">
        <v>1178</v>
      </c>
      <c r="C917" s="62" t="s">
        <v>1073</v>
      </c>
      <c r="D917" s="63">
        <f t="shared" si="66"/>
        <v>35844800</v>
      </c>
      <c r="E917" s="11">
        <f t="shared" si="66"/>
        <v>22834270.620000001</v>
      </c>
      <c r="F917" s="61">
        <f t="shared" si="67"/>
        <v>63.703160904789534</v>
      </c>
      <c r="G917" s="8"/>
    </row>
    <row r="918" spans="1:7" ht="26.25" x14ac:dyDescent="0.25">
      <c r="A918" s="45" t="s">
        <v>49</v>
      </c>
      <c r="B918" s="58" t="s">
        <v>1178</v>
      </c>
      <c r="C918" s="62" t="s">
        <v>1074</v>
      </c>
      <c r="D918" s="63">
        <v>35844800</v>
      </c>
      <c r="E918" s="11">
        <v>22834270.620000001</v>
      </c>
      <c r="F918" s="61">
        <f t="shared" si="67"/>
        <v>63.703160904789534</v>
      </c>
      <c r="G918" s="8"/>
    </row>
    <row r="919" spans="1:7" x14ac:dyDescent="0.25">
      <c r="A919" s="44" t="s">
        <v>109</v>
      </c>
      <c r="B919" s="58" t="s">
        <v>1178</v>
      </c>
      <c r="C919" s="59" t="s">
        <v>1075</v>
      </c>
      <c r="D919" s="60">
        <f>D920+D929</f>
        <v>36049000</v>
      </c>
      <c r="E919" s="60">
        <f>E920+E929</f>
        <v>23768640.060000006</v>
      </c>
      <c r="F919" s="64">
        <f t="shared" si="67"/>
        <v>65.934256317789703</v>
      </c>
      <c r="G919" s="8"/>
    </row>
    <row r="920" spans="1:7" ht="39" x14ac:dyDescent="0.25">
      <c r="A920" s="44" t="s">
        <v>1077</v>
      </c>
      <c r="B920" s="58" t="s">
        <v>1178</v>
      </c>
      <c r="C920" s="59" t="s">
        <v>1076</v>
      </c>
      <c r="D920" s="60">
        <f>D921+D925</f>
        <v>1941000</v>
      </c>
      <c r="E920" s="60">
        <f>E921+E925</f>
        <v>871039.78</v>
      </c>
      <c r="F920" s="64">
        <f t="shared" si="67"/>
        <v>44.875825862957242</v>
      </c>
      <c r="G920" s="8"/>
    </row>
    <row r="921" spans="1:7" ht="26.25" x14ac:dyDescent="0.25">
      <c r="A921" s="45" t="s">
        <v>19</v>
      </c>
      <c r="B921" s="58" t="s">
        <v>1178</v>
      </c>
      <c r="C921" s="62" t="s">
        <v>1078</v>
      </c>
      <c r="D921" s="63">
        <f>D922</f>
        <v>1735200</v>
      </c>
      <c r="E921" s="11">
        <f>E922</f>
        <v>672239.78</v>
      </c>
      <c r="F921" s="61">
        <f t="shared" si="67"/>
        <v>38.741342784693408</v>
      </c>
      <c r="G921" s="8"/>
    </row>
    <row r="922" spans="1:7" ht="26.25" x14ac:dyDescent="0.25">
      <c r="A922" s="45" t="s">
        <v>20</v>
      </c>
      <c r="B922" s="58" t="s">
        <v>1178</v>
      </c>
      <c r="C922" s="62" t="s">
        <v>1079</v>
      </c>
      <c r="D922" s="63">
        <f>D923+D924</f>
        <v>1735200</v>
      </c>
      <c r="E922" s="11">
        <f>E923+E924</f>
        <v>672239.78</v>
      </c>
      <c r="F922" s="61">
        <f t="shared" si="67"/>
        <v>38.741342784693408</v>
      </c>
      <c r="G922" s="8"/>
    </row>
    <row r="923" spans="1:7" ht="26.25" x14ac:dyDescent="0.25">
      <c r="A923" s="45" t="s">
        <v>21</v>
      </c>
      <c r="B923" s="58" t="s">
        <v>1178</v>
      </c>
      <c r="C923" s="62" t="s">
        <v>1080</v>
      </c>
      <c r="D923" s="63">
        <v>170400</v>
      </c>
      <c r="E923" s="11">
        <v>46829.54</v>
      </c>
      <c r="F923" s="61">
        <f t="shared" si="67"/>
        <v>27.482124413145542</v>
      </c>
      <c r="G923" s="8"/>
    </row>
    <row r="924" spans="1:7" x14ac:dyDescent="0.25">
      <c r="A924" s="45" t="s">
        <v>22</v>
      </c>
      <c r="B924" s="58" t="s">
        <v>1178</v>
      </c>
      <c r="C924" s="62" t="s">
        <v>1081</v>
      </c>
      <c r="D924" s="63">
        <v>1564800</v>
      </c>
      <c r="E924" s="11">
        <v>625410.24</v>
      </c>
      <c r="F924" s="61">
        <f t="shared" si="67"/>
        <v>39.96742331288344</v>
      </c>
      <c r="G924" s="8"/>
    </row>
    <row r="925" spans="1:7" x14ac:dyDescent="0.25">
      <c r="A925" s="45" t="s">
        <v>23</v>
      </c>
      <c r="B925" s="58" t="s">
        <v>1178</v>
      </c>
      <c r="C925" s="62" t="s">
        <v>1082</v>
      </c>
      <c r="D925" s="63">
        <f>D926</f>
        <v>205800</v>
      </c>
      <c r="E925" s="11">
        <f>E926</f>
        <v>198800</v>
      </c>
      <c r="F925" s="61">
        <f t="shared" si="67"/>
        <v>96.598639455782305</v>
      </c>
      <c r="G925" s="8"/>
    </row>
    <row r="926" spans="1:7" x14ac:dyDescent="0.25">
      <c r="A926" s="45" t="s">
        <v>24</v>
      </c>
      <c r="B926" s="58" t="s">
        <v>1178</v>
      </c>
      <c r="C926" s="62" t="s">
        <v>1083</v>
      </c>
      <c r="D926" s="63">
        <f>D927+D928</f>
        <v>205800</v>
      </c>
      <c r="E926" s="63">
        <f>E927+E928</f>
        <v>198800</v>
      </c>
      <c r="F926" s="61">
        <f t="shared" si="67"/>
        <v>96.598639455782305</v>
      </c>
      <c r="G926" s="8"/>
    </row>
    <row r="927" spans="1:7" ht="26.25" x14ac:dyDescent="0.25">
      <c r="A927" s="45" t="s">
        <v>30</v>
      </c>
      <c r="B927" s="58" t="s">
        <v>1178</v>
      </c>
      <c r="C927" s="62" t="s">
        <v>1084</v>
      </c>
      <c r="D927" s="63">
        <v>198800</v>
      </c>
      <c r="E927" s="11">
        <v>198800</v>
      </c>
      <c r="F927" s="61">
        <f t="shared" si="67"/>
        <v>100</v>
      </c>
      <c r="G927" s="8"/>
    </row>
    <row r="928" spans="1:7" x14ac:dyDescent="0.25">
      <c r="A928" s="45" t="s">
        <v>25</v>
      </c>
      <c r="B928" s="58" t="s">
        <v>1178</v>
      </c>
      <c r="C928" s="62" t="s">
        <v>1085</v>
      </c>
      <c r="D928" s="63">
        <v>7000</v>
      </c>
      <c r="E928" s="11"/>
      <c r="F928" s="61">
        <f t="shared" si="67"/>
        <v>0</v>
      </c>
      <c r="G928" s="8"/>
    </row>
    <row r="929" spans="1:7" ht="39" x14ac:dyDescent="0.25">
      <c r="A929" s="44" t="s">
        <v>1071</v>
      </c>
      <c r="B929" s="58" t="s">
        <v>1178</v>
      </c>
      <c r="C929" s="59" t="s">
        <v>1086</v>
      </c>
      <c r="D929" s="60">
        <f>D930+D935+D939+D942</f>
        <v>34108000</v>
      </c>
      <c r="E929" s="60">
        <f>E930+E935+E939+E942</f>
        <v>22897600.280000005</v>
      </c>
      <c r="F929" s="64">
        <f t="shared" si="67"/>
        <v>67.132638325319576</v>
      </c>
      <c r="G929" s="8"/>
    </row>
    <row r="930" spans="1:7" ht="64.5" x14ac:dyDescent="0.25">
      <c r="A930" s="45" t="s">
        <v>14</v>
      </c>
      <c r="B930" s="58" t="s">
        <v>1178</v>
      </c>
      <c r="C930" s="62" t="s">
        <v>1087</v>
      </c>
      <c r="D930" s="63">
        <v>24238500</v>
      </c>
      <c r="E930" s="11">
        <f>E931</f>
        <v>16826649.810000002</v>
      </c>
      <c r="F930" s="61">
        <f t="shared" si="67"/>
        <v>69.421168017822893</v>
      </c>
      <c r="G930" s="8"/>
    </row>
    <row r="931" spans="1:7" x14ac:dyDescent="0.25">
      <c r="A931" s="45" t="s">
        <v>52</v>
      </c>
      <c r="B931" s="58" t="s">
        <v>1178</v>
      </c>
      <c r="C931" s="62" t="s">
        <v>1088</v>
      </c>
      <c r="D931" s="63">
        <f>D932+D933+D934</f>
        <v>24238500</v>
      </c>
      <c r="E931" s="63">
        <f>E932+E933+E934</f>
        <v>16826649.810000002</v>
      </c>
      <c r="F931" s="61">
        <f t="shared" si="67"/>
        <v>69.421168017822893</v>
      </c>
      <c r="G931" s="8"/>
    </row>
    <row r="932" spans="1:7" x14ac:dyDescent="0.25">
      <c r="A932" s="45" t="s">
        <v>53</v>
      </c>
      <c r="B932" s="58" t="s">
        <v>1178</v>
      </c>
      <c r="C932" s="62" t="s">
        <v>1089</v>
      </c>
      <c r="D932" s="63">
        <v>18630250</v>
      </c>
      <c r="E932" s="11">
        <v>13092057.710000001</v>
      </c>
      <c r="F932" s="61">
        <f t="shared" si="67"/>
        <v>70.273118771889813</v>
      </c>
      <c r="G932" s="8"/>
    </row>
    <row r="933" spans="1:7" ht="26.25" x14ac:dyDescent="0.25">
      <c r="A933" s="45" t="s">
        <v>90</v>
      </c>
      <c r="B933" s="58" t="s">
        <v>1178</v>
      </c>
      <c r="C933" s="62" t="s">
        <v>1090</v>
      </c>
      <c r="D933" s="63">
        <v>750</v>
      </c>
      <c r="E933" s="11"/>
      <c r="F933" s="61">
        <f t="shared" si="67"/>
        <v>0</v>
      </c>
      <c r="G933" s="8"/>
    </row>
    <row r="934" spans="1:7" ht="39" x14ac:dyDescent="0.25">
      <c r="A934" s="45" t="s">
        <v>54</v>
      </c>
      <c r="B934" s="58" t="s">
        <v>1178</v>
      </c>
      <c r="C934" s="62" t="s">
        <v>1091</v>
      </c>
      <c r="D934" s="63">
        <v>5607500</v>
      </c>
      <c r="E934" s="11">
        <v>3734592.1</v>
      </c>
      <c r="F934" s="61">
        <f t="shared" si="67"/>
        <v>66.599948283548812</v>
      </c>
      <c r="G934" s="8"/>
    </row>
    <row r="935" spans="1:7" ht="26.25" x14ac:dyDescent="0.25">
      <c r="A935" s="45" t="s">
        <v>19</v>
      </c>
      <c r="B935" s="58" t="s">
        <v>1178</v>
      </c>
      <c r="C935" s="62" t="s">
        <v>1092</v>
      </c>
      <c r="D935" s="63">
        <f>D936</f>
        <v>8720700</v>
      </c>
      <c r="E935" s="63">
        <f>E936</f>
        <v>5292293.03</v>
      </c>
      <c r="F935" s="61">
        <f t="shared" si="67"/>
        <v>60.686562202575487</v>
      </c>
      <c r="G935" s="8"/>
    </row>
    <row r="936" spans="1:7" ht="26.25" x14ac:dyDescent="0.25">
      <c r="A936" s="45" t="s">
        <v>20</v>
      </c>
      <c r="B936" s="58" t="s">
        <v>1178</v>
      </c>
      <c r="C936" s="62" t="s">
        <v>1093</v>
      </c>
      <c r="D936" s="63">
        <f>D937+D938</f>
        <v>8720700</v>
      </c>
      <c r="E936" s="63">
        <f>E937+E938</f>
        <v>5292293.03</v>
      </c>
      <c r="F936" s="61">
        <f t="shared" si="67"/>
        <v>60.686562202575487</v>
      </c>
      <c r="G936" s="8"/>
    </row>
    <row r="937" spans="1:7" ht="26.25" x14ac:dyDescent="0.25">
      <c r="A937" s="45" t="s">
        <v>21</v>
      </c>
      <c r="B937" s="58" t="s">
        <v>1178</v>
      </c>
      <c r="C937" s="62" t="s">
        <v>1094</v>
      </c>
      <c r="D937" s="63">
        <v>170400</v>
      </c>
      <c r="E937" s="11">
        <v>6250</v>
      </c>
      <c r="F937" s="61">
        <f t="shared" si="67"/>
        <v>3.6678403755868545</v>
      </c>
      <c r="G937" s="8"/>
    </row>
    <row r="938" spans="1:7" x14ac:dyDescent="0.25">
      <c r="A938" s="45" t="s">
        <v>22</v>
      </c>
      <c r="B938" s="58" t="s">
        <v>1178</v>
      </c>
      <c r="C938" s="62" t="s">
        <v>1095</v>
      </c>
      <c r="D938" s="63">
        <v>8550300</v>
      </c>
      <c r="E938" s="11">
        <v>5286043.03</v>
      </c>
      <c r="F938" s="61">
        <f t="shared" si="67"/>
        <v>61.822895453960683</v>
      </c>
      <c r="G938" s="8"/>
    </row>
    <row r="939" spans="1:7" x14ac:dyDescent="0.25">
      <c r="A939" s="45" t="s">
        <v>47</v>
      </c>
      <c r="B939" s="58" t="s">
        <v>1178</v>
      </c>
      <c r="C939" s="62" t="s">
        <v>1096</v>
      </c>
      <c r="D939" s="63">
        <f>D940</f>
        <v>808800</v>
      </c>
      <c r="E939" s="11">
        <f>E940</f>
        <v>637457.43999999994</v>
      </c>
      <c r="F939" s="61">
        <f t="shared" si="67"/>
        <v>78.81521266073193</v>
      </c>
      <c r="G939" s="8"/>
    </row>
    <row r="940" spans="1:7" ht="26.25" x14ac:dyDescent="0.25">
      <c r="A940" s="45" t="s">
        <v>48</v>
      </c>
      <c r="B940" s="58" t="s">
        <v>1178</v>
      </c>
      <c r="C940" s="62" t="s">
        <v>1097</v>
      </c>
      <c r="D940" s="63">
        <f>D941</f>
        <v>808800</v>
      </c>
      <c r="E940" s="11">
        <f>E941</f>
        <v>637457.43999999994</v>
      </c>
      <c r="F940" s="61">
        <f t="shared" si="67"/>
        <v>78.81521266073193</v>
      </c>
      <c r="G940" s="8"/>
    </row>
    <row r="941" spans="1:7" ht="26.25" x14ac:dyDescent="0.25">
      <c r="A941" s="45" t="s">
        <v>49</v>
      </c>
      <c r="B941" s="58" t="s">
        <v>1178</v>
      </c>
      <c r="C941" s="62" t="s">
        <v>1098</v>
      </c>
      <c r="D941" s="63">
        <v>808800</v>
      </c>
      <c r="E941" s="11">
        <v>637457.43999999994</v>
      </c>
      <c r="F941" s="61">
        <f t="shared" si="67"/>
        <v>78.81521266073193</v>
      </c>
      <c r="G941" s="8"/>
    </row>
    <row r="942" spans="1:7" x14ac:dyDescent="0.25">
      <c r="A942" s="45" t="s">
        <v>23</v>
      </c>
      <c r="B942" s="58" t="s">
        <v>1178</v>
      </c>
      <c r="C942" s="62" t="s">
        <v>1099</v>
      </c>
      <c r="D942" s="63">
        <f>D943</f>
        <v>340000</v>
      </c>
      <c r="E942" s="63">
        <f>E943</f>
        <v>141200</v>
      </c>
      <c r="F942" s="61">
        <f t="shared" si="67"/>
        <v>41.529411764705884</v>
      </c>
      <c r="G942" s="8"/>
    </row>
    <row r="943" spans="1:7" x14ac:dyDescent="0.25">
      <c r="A943" s="45" t="s">
        <v>24</v>
      </c>
      <c r="B943" s="58" t="s">
        <v>1178</v>
      </c>
      <c r="C943" s="62" t="s">
        <v>1100</v>
      </c>
      <c r="D943" s="63">
        <f>D944</f>
        <v>340000</v>
      </c>
      <c r="E943" s="63">
        <f>E944</f>
        <v>141200</v>
      </c>
      <c r="F943" s="61">
        <f t="shared" si="67"/>
        <v>41.529411764705884</v>
      </c>
      <c r="G943" s="8"/>
    </row>
    <row r="944" spans="1:7" ht="26.25" x14ac:dyDescent="0.25">
      <c r="A944" s="45" t="s">
        <v>30</v>
      </c>
      <c r="B944" s="58" t="s">
        <v>1178</v>
      </c>
      <c r="C944" s="62" t="s">
        <v>1101</v>
      </c>
      <c r="D944" s="63">
        <v>340000</v>
      </c>
      <c r="E944" s="11">
        <v>141200</v>
      </c>
      <c r="F944" s="61">
        <f t="shared" si="67"/>
        <v>41.529411764705884</v>
      </c>
      <c r="G944" s="8"/>
    </row>
    <row r="945" spans="1:7" x14ac:dyDescent="0.25">
      <c r="A945" s="44" t="s">
        <v>110</v>
      </c>
      <c r="B945" s="58" t="s">
        <v>1178</v>
      </c>
      <c r="C945" s="59" t="s">
        <v>1102</v>
      </c>
      <c r="D945" s="60">
        <f>D946</f>
        <v>80799157.099999994</v>
      </c>
      <c r="E945" s="10">
        <f>E946</f>
        <v>14680305.079999998</v>
      </c>
      <c r="F945" s="64">
        <f t="shared" si="67"/>
        <v>18.168883942478651</v>
      </c>
      <c r="G945" s="8"/>
    </row>
    <row r="946" spans="1:7" x14ac:dyDescent="0.25">
      <c r="A946" s="44" t="s">
        <v>111</v>
      </c>
      <c r="B946" s="58" t="s">
        <v>1178</v>
      </c>
      <c r="C946" s="59" t="s">
        <v>1103</v>
      </c>
      <c r="D946" s="60">
        <f>D947+D960+D964+D968+D972+D976+D983+D993+D998</f>
        <v>80799157.099999994</v>
      </c>
      <c r="E946" s="60">
        <f>E947+E960+E964+E968+E972+E976+E983+E993+E998</f>
        <v>14680305.079999998</v>
      </c>
      <c r="F946" s="64">
        <f t="shared" si="67"/>
        <v>18.168883942478651</v>
      </c>
      <c r="G946" s="8"/>
    </row>
    <row r="947" spans="1:7" ht="64.5" x14ac:dyDescent="0.25">
      <c r="A947" s="44" t="s">
        <v>1115</v>
      </c>
      <c r="B947" s="58" t="s">
        <v>1178</v>
      </c>
      <c r="C947" s="59" t="s">
        <v>1104</v>
      </c>
      <c r="D947" s="60">
        <f>D948+D951+D954+D957</f>
        <v>28240300</v>
      </c>
      <c r="E947" s="60">
        <f>E948+E951+E954+E957</f>
        <v>3905219.01</v>
      </c>
      <c r="F947" s="64">
        <f t="shared" si="67"/>
        <v>13.828532310209168</v>
      </c>
      <c r="G947" s="8"/>
    </row>
    <row r="948" spans="1:7" ht="26.25" x14ac:dyDescent="0.25">
      <c r="A948" s="45" t="s">
        <v>19</v>
      </c>
      <c r="B948" s="58" t="s">
        <v>1178</v>
      </c>
      <c r="C948" s="62" t="s">
        <v>1106</v>
      </c>
      <c r="D948" s="63">
        <f>D949</f>
        <v>2790300</v>
      </c>
      <c r="E948" s="63">
        <f>E949</f>
        <v>1530960</v>
      </c>
      <c r="F948" s="61">
        <f t="shared" si="67"/>
        <v>54.86721857864746</v>
      </c>
      <c r="G948" s="8"/>
    </row>
    <row r="949" spans="1:7" ht="26.25" x14ac:dyDescent="0.25">
      <c r="A949" s="45" t="s">
        <v>20</v>
      </c>
      <c r="B949" s="58" t="s">
        <v>1178</v>
      </c>
      <c r="C949" s="62" t="s">
        <v>1107</v>
      </c>
      <c r="D949" s="63">
        <f>D950</f>
        <v>2790300</v>
      </c>
      <c r="E949" s="63">
        <f>E950</f>
        <v>1530960</v>
      </c>
      <c r="F949" s="61">
        <f t="shared" si="67"/>
        <v>54.86721857864746</v>
      </c>
      <c r="G949" s="8"/>
    </row>
    <row r="950" spans="1:7" x14ac:dyDescent="0.25">
      <c r="A950" s="45" t="s">
        <v>22</v>
      </c>
      <c r="B950" s="58" t="s">
        <v>1178</v>
      </c>
      <c r="C950" s="62" t="s">
        <v>1108</v>
      </c>
      <c r="D950" s="63">
        <v>2790300</v>
      </c>
      <c r="E950" s="11">
        <v>1530960</v>
      </c>
      <c r="F950" s="61">
        <f t="shared" si="67"/>
        <v>54.86721857864746</v>
      </c>
      <c r="G950" s="8"/>
    </row>
    <row r="951" spans="1:7" ht="26.25" x14ac:dyDescent="0.25">
      <c r="A951" s="45" t="s">
        <v>68</v>
      </c>
      <c r="B951" s="58" t="s">
        <v>1178</v>
      </c>
      <c r="C951" s="62" t="s">
        <v>1109</v>
      </c>
      <c r="D951" s="63">
        <f>D952</f>
        <v>23450000</v>
      </c>
      <c r="E951" s="63">
        <f>E952</f>
        <v>374259.01</v>
      </c>
      <c r="F951" s="61">
        <f t="shared" si="67"/>
        <v>1.5959872494669509</v>
      </c>
      <c r="G951" s="8"/>
    </row>
    <row r="952" spans="1:7" x14ac:dyDescent="0.25">
      <c r="A952" s="45" t="s">
        <v>69</v>
      </c>
      <c r="B952" s="58" t="s">
        <v>1178</v>
      </c>
      <c r="C952" s="62" t="s">
        <v>1110</v>
      </c>
      <c r="D952" s="63">
        <f>D953</f>
        <v>23450000</v>
      </c>
      <c r="E952" s="63">
        <f>E953</f>
        <v>374259.01</v>
      </c>
      <c r="F952" s="61">
        <f t="shared" si="67"/>
        <v>1.5959872494669509</v>
      </c>
      <c r="G952" s="8"/>
    </row>
    <row r="953" spans="1:7" ht="39" x14ac:dyDescent="0.25">
      <c r="A953" s="45" t="s">
        <v>70</v>
      </c>
      <c r="B953" s="58" t="s">
        <v>1178</v>
      </c>
      <c r="C953" s="62" t="s">
        <v>1111</v>
      </c>
      <c r="D953" s="63">
        <v>23450000</v>
      </c>
      <c r="E953" s="11">
        <v>374259.01</v>
      </c>
      <c r="F953" s="61">
        <f t="shared" si="67"/>
        <v>1.5959872494669509</v>
      </c>
      <c r="G953" s="8"/>
    </row>
    <row r="954" spans="1:7" ht="26.25" x14ac:dyDescent="0.25">
      <c r="A954" s="45" t="s">
        <v>43</v>
      </c>
      <c r="B954" s="58" t="s">
        <v>1178</v>
      </c>
      <c r="C954" s="62" t="s">
        <v>1112</v>
      </c>
      <c r="D954" s="63">
        <f>D955</f>
        <v>1600000</v>
      </c>
      <c r="E954" s="63">
        <f>E955</f>
        <v>1600000</v>
      </c>
      <c r="F954" s="61">
        <f t="shared" si="67"/>
        <v>100</v>
      </c>
      <c r="G954" s="8"/>
    </row>
    <row r="955" spans="1:7" ht="51.75" x14ac:dyDescent="0.25">
      <c r="A955" s="45" t="s">
        <v>44</v>
      </c>
      <c r="B955" s="58" t="s">
        <v>1178</v>
      </c>
      <c r="C955" s="62" t="s">
        <v>1113</v>
      </c>
      <c r="D955" s="63">
        <f>D956</f>
        <v>1600000</v>
      </c>
      <c r="E955" s="63">
        <f>E956</f>
        <v>1600000</v>
      </c>
      <c r="F955" s="61">
        <f t="shared" si="67"/>
        <v>100</v>
      </c>
      <c r="G955" s="8"/>
    </row>
    <row r="956" spans="1:7" ht="23.25" x14ac:dyDescent="0.25">
      <c r="A956" s="106" t="s">
        <v>45</v>
      </c>
      <c r="B956" s="58" t="s">
        <v>1178</v>
      </c>
      <c r="C956" s="62" t="s">
        <v>1340</v>
      </c>
      <c r="D956" s="63">
        <v>1600000</v>
      </c>
      <c r="E956" s="11">
        <v>1600000</v>
      </c>
      <c r="F956" s="61">
        <f t="shared" si="67"/>
        <v>100</v>
      </c>
      <c r="G956" s="8"/>
    </row>
    <row r="957" spans="1:7" x14ac:dyDescent="0.25">
      <c r="A957" s="85" t="s">
        <v>23</v>
      </c>
      <c r="B957" s="58" t="s">
        <v>1178</v>
      </c>
      <c r="C957" s="62" t="s">
        <v>1317</v>
      </c>
      <c r="D957" s="98">
        <f>D958</f>
        <v>400000</v>
      </c>
      <c r="E957" s="98">
        <f>E958</f>
        <v>400000</v>
      </c>
      <c r="F957" s="61">
        <f t="shared" si="67"/>
        <v>100</v>
      </c>
      <c r="G957" s="8"/>
    </row>
    <row r="958" spans="1:7" ht="51.75" x14ac:dyDescent="0.25">
      <c r="A958" s="85" t="s">
        <v>76</v>
      </c>
      <c r="B958" s="58" t="s">
        <v>1178</v>
      </c>
      <c r="C958" s="62" t="s">
        <v>1318</v>
      </c>
      <c r="D958" s="98">
        <f>D959</f>
        <v>400000</v>
      </c>
      <c r="E958" s="98">
        <f>E959</f>
        <v>400000</v>
      </c>
      <c r="F958" s="61">
        <f t="shared" si="67"/>
        <v>100</v>
      </c>
      <c r="G958" s="8"/>
    </row>
    <row r="959" spans="1:7" ht="51.75" x14ac:dyDescent="0.25">
      <c r="A959" s="85" t="s">
        <v>1316</v>
      </c>
      <c r="B959" s="58" t="s">
        <v>1178</v>
      </c>
      <c r="C959" s="62" t="s">
        <v>1319</v>
      </c>
      <c r="D959" s="98">
        <v>400000</v>
      </c>
      <c r="E959" s="98">
        <v>400000</v>
      </c>
      <c r="F959" s="61">
        <f t="shared" si="67"/>
        <v>100</v>
      </c>
      <c r="G959" s="8"/>
    </row>
    <row r="960" spans="1:7" ht="39" x14ac:dyDescent="0.25">
      <c r="A960" s="44" t="s">
        <v>1105</v>
      </c>
      <c r="B960" s="58" t="s">
        <v>1178</v>
      </c>
      <c r="C960" s="59" t="s">
        <v>1114</v>
      </c>
      <c r="D960" s="60">
        <f t="shared" ref="D960:E962" si="68">D961</f>
        <v>10000000</v>
      </c>
      <c r="E960" s="60">
        <f t="shared" si="68"/>
        <v>0</v>
      </c>
      <c r="F960" s="64">
        <f t="shared" si="67"/>
        <v>0</v>
      </c>
      <c r="G960" s="8"/>
    </row>
    <row r="961" spans="1:7" ht="26.25" x14ac:dyDescent="0.25">
      <c r="A961" s="45" t="s">
        <v>19</v>
      </c>
      <c r="B961" s="58" t="s">
        <v>1178</v>
      </c>
      <c r="C961" s="62" t="s">
        <v>1116</v>
      </c>
      <c r="D961" s="63">
        <f t="shared" si="68"/>
        <v>10000000</v>
      </c>
      <c r="E961" s="63">
        <f t="shared" si="68"/>
        <v>0</v>
      </c>
      <c r="F961" s="61">
        <f t="shared" si="67"/>
        <v>0</v>
      </c>
      <c r="G961" s="8"/>
    </row>
    <row r="962" spans="1:7" ht="26.25" x14ac:dyDescent="0.25">
      <c r="A962" s="45" t="s">
        <v>20</v>
      </c>
      <c r="B962" s="58" t="s">
        <v>1178</v>
      </c>
      <c r="C962" s="62" t="s">
        <v>1117</v>
      </c>
      <c r="D962" s="63">
        <f t="shared" si="68"/>
        <v>10000000</v>
      </c>
      <c r="E962" s="63">
        <f t="shared" si="68"/>
        <v>0</v>
      </c>
      <c r="F962" s="61">
        <f t="shared" si="67"/>
        <v>0</v>
      </c>
      <c r="G962" s="8"/>
    </row>
    <row r="963" spans="1:7" x14ac:dyDescent="0.25">
      <c r="A963" s="45" t="s">
        <v>22</v>
      </c>
      <c r="B963" s="58" t="s">
        <v>1178</v>
      </c>
      <c r="C963" s="62" t="s">
        <v>1118</v>
      </c>
      <c r="D963" s="63">
        <v>10000000</v>
      </c>
      <c r="E963" s="11"/>
      <c r="F963" s="61">
        <f t="shared" si="67"/>
        <v>0</v>
      </c>
      <c r="G963" s="8"/>
    </row>
    <row r="964" spans="1:7" ht="90" x14ac:dyDescent="0.25">
      <c r="A964" s="44" t="s">
        <v>1121</v>
      </c>
      <c r="B964" s="58" t="s">
        <v>1178</v>
      </c>
      <c r="C964" s="59" t="s">
        <v>1119</v>
      </c>
      <c r="D964" s="60">
        <f t="shared" ref="D964:E966" si="69">D965</f>
        <v>694000</v>
      </c>
      <c r="E964" s="60">
        <f t="shared" si="69"/>
        <v>179430.84</v>
      </c>
      <c r="F964" s="64">
        <f t="shared" si="67"/>
        <v>25.854587896253602</v>
      </c>
      <c r="G964" s="8"/>
    </row>
    <row r="965" spans="1:7" ht="26.25" x14ac:dyDescent="0.25">
      <c r="A965" s="45" t="s">
        <v>19</v>
      </c>
      <c r="B965" s="58" t="s">
        <v>1178</v>
      </c>
      <c r="C965" s="62" t="s">
        <v>1120</v>
      </c>
      <c r="D965" s="63">
        <f t="shared" si="69"/>
        <v>694000</v>
      </c>
      <c r="E965" s="63">
        <f t="shared" si="69"/>
        <v>179430.84</v>
      </c>
      <c r="F965" s="61">
        <f t="shared" si="67"/>
        <v>25.854587896253602</v>
      </c>
      <c r="G965" s="8"/>
    </row>
    <row r="966" spans="1:7" ht="26.25" x14ac:dyDescent="0.25">
      <c r="A966" s="45" t="s">
        <v>20</v>
      </c>
      <c r="B966" s="58" t="s">
        <v>1178</v>
      </c>
      <c r="C966" s="62" t="s">
        <v>1122</v>
      </c>
      <c r="D966" s="63">
        <f t="shared" si="69"/>
        <v>694000</v>
      </c>
      <c r="E966" s="63">
        <f t="shared" si="69"/>
        <v>179430.84</v>
      </c>
      <c r="F966" s="61">
        <f t="shared" si="67"/>
        <v>25.854587896253602</v>
      </c>
      <c r="G966" s="8"/>
    </row>
    <row r="967" spans="1:7" x14ac:dyDescent="0.25">
      <c r="A967" s="45" t="s">
        <v>22</v>
      </c>
      <c r="B967" s="58" t="s">
        <v>1178</v>
      </c>
      <c r="C967" s="62" t="s">
        <v>1123</v>
      </c>
      <c r="D967" s="63">
        <v>694000</v>
      </c>
      <c r="E967" s="11">
        <v>179430.84</v>
      </c>
      <c r="F967" s="61">
        <f t="shared" si="67"/>
        <v>25.854587896253602</v>
      </c>
      <c r="G967" s="8"/>
    </row>
    <row r="968" spans="1:7" ht="64.5" x14ac:dyDescent="0.25">
      <c r="A968" s="44" t="s">
        <v>1125</v>
      </c>
      <c r="B968" s="58" t="s">
        <v>1178</v>
      </c>
      <c r="C968" s="59" t="s">
        <v>1124</v>
      </c>
      <c r="D968" s="60">
        <f t="shared" ref="D968:E970" si="70">D969</f>
        <v>1370620</v>
      </c>
      <c r="E968" s="60">
        <f t="shared" si="70"/>
        <v>0</v>
      </c>
      <c r="F968" s="64">
        <f t="shared" si="67"/>
        <v>0</v>
      </c>
      <c r="G968" s="8"/>
    </row>
    <row r="969" spans="1:7" ht="26.25" x14ac:dyDescent="0.25">
      <c r="A969" s="45" t="s">
        <v>19</v>
      </c>
      <c r="B969" s="58" t="s">
        <v>1178</v>
      </c>
      <c r="C969" s="62" t="s">
        <v>1127</v>
      </c>
      <c r="D969" s="63">
        <f t="shared" si="70"/>
        <v>1370620</v>
      </c>
      <c r="E969" s="63">
        <f t="shared" si="70"/>
        <v>0</v>
      </c>
      <c r="F969" s="61">
        <f t="shared" si="67"/>
        <v>0</v>
      </c>
      <c r="G969" s="8"/>
    </row>
    <row r="970" spans="1:7" ht="26.25" x14ac:dyDescent="0.25">
      <c r="A970" s="45" t="s">
        <v>20</v>
      </c>
      <c r="B970" s="58" t="s">
        <v>1178</v>
      </c>
      <c r="C970" s="62" t="s">
        <v>1128</v>
      </c>
      <c r="D970" s="63">
        <f t="shared" si="70"/>
        <v>1370620</v>
      </c>
      <c r="E970" s="63">
        <f t="shared" si="70"/>
        <v>0</v>
      </c>
      <c r="F970" s="61">
        <f t="shared" si="67"/>
        <v>0</v>
      </c>
      <c r="G970" s="8"/>
    </row>
    <row r="971" spans="1:7" x14ac:dyDescent="0.25">
      <c r="A971" s="45" t="s">
        <v>22</v>
      </c>
      <c r="B971" s="58" t="s">
        <v>1178</v>
      </c>
      <c r="C971" s="62" t="s">
        <v>1129</v>
      </c>
      <c r="D971" s="63">
        <v>1370620</v>
      </c>
      <c r="E971" s="11"/>
      <c r="F971" s="61">
        <f t="shared" si="67"/>
        <v>0</v>
      </c>
      <c r="G971" s="8"/>
    </row>
    <row r="972" spans="1:7" s="31" customFormat="1" ht="77.25" x14ac:dyDescent="0.25">
      <c r="A972" s="87" t="s">
        <v>1324</v>
      </c>
      <c r="B972" s="58" t="s">
        <v>1178</v>
      </c>
      <c r="C972" s="59" t="s">
        <v>1320</v>
      </c>
      <c r="D972" s="99">
        <f t="shared" ref="D972:E974" si="71">D973</f>
        <v>26041700</v>
      </c>
      <c r="E972" s="99">
        <f t="shared" si="71"/>
        <v>0</v>
      </c>
      <c r="F972" s="61">
        <f t="shared" si="67"/>
        <v>0</v>
      </c>
      <c r="G972" s="30"/>
    </row>
    <row r="973" spans="1:7" ht="26.25" x14ac:dyDescent="0.25">
      <c r="A973" s="85" t="s">
        <v>19</v>
      </c>
      <c r="B973" s="58" t="s">
        <v>1178</v>
      </c>
      <c r="C973" s="62" t="s">
        <v>1321</v>
      </c>
      <c r="D973" s="98">
        <f t="shared" si="71"/>
        <v>26041700</v>
      </c>
      <c r="E973" s="98">
        <f t="shared" si="71"/>
        <v>0</v>
      </c>
      <c r="F973" s="61">
        <f t="shared" si="67"/>
        <v>0</v>
      </c>
      <c r="G973" s="8"/>
    </row>
    <row r="974" spans="1:7" ht="26.25" x14ac:dyDescent="0.25">
      <c r="A974" s="85" t="s">
        <v>20</v>
      </c>
      <c r="B974" s="58" t="s">
        <v>1178</v>
      </c>
      <c r="C974" s="62" t="s">
        <v>1322</v>
      </c>
      <c r="D974" s="98">
        <f t="shared" si="71"/>
        <v>26041700</v>
      </c>
      <c r="E974" s="98">
        <f t="shared" si="71"/>
        <v>0</v>
      </c>
      <c r="F974" s="61">
        <f t="shared" si="67"/>
        <v>0</v>
      </c>
      <c r="G974" s="8"/>
    </row>
    <row r="975" spans="1:7" x14ac:dyDescent="0.25">
      <c r="A975" s="85" t="s">
        <v>22</v>
      </c>
      <c r="B975" s="58" t="s">
        <v>1178</v>
      </c>
      <c r="C975" s="62" t="s">
        <v>1323</v>
      </c>
      <c r="D975" s="98">
        <v>26041700</v>
      </c>
      <c r="E975" s="11"/>
      <c r="F975" s="61">
        <f t="shared" si="67"/>
        <v>0</v>
      </c>
      <c r="G975" s="8"/>
    </row>
    <row r="976" spans="1:7" ht="26.25" x14ac:dyDescent="0.25">
      <c r="A976" s="44" t="s">
        <v>1126</v>
      </c>
      <c r="B976" s="58" t="s">
        <v>1178</v>
      </c>
      <c r="C976" s="59" t="s">
        <v>1130</v>
      </c>
      <c r="D976" s="60">
        <f>D977</f>
        <v>9019000</v>
      </c>
      <c r="E976" s="60">
        <f>E977</f>
        <v>6287953.3399999999</v>
      </c>
      <c r="F976" s="64">
        <f t="shared" si="67"/>
        <v>69.718963743208789</v>
      </c>
      <c r="G976" s="8"/>
    </row>
    <row r="977" spans="1:7" ht="54" customHeight="1" x14ac:dyDescent="0.25">
      <c r="A977" s="45" t="s">
        <v>14</v>
      </c>
      <c r="B977" s="58" t="s">
        <v>1178</v>
      </c>
      <c r="C977" s="62" t="s">
        <v>1131</v>
      </c>
      <c r="D977" s="63">
        <f>D978</f>
        <v>9019000</v>
      </c>
      <c r="E977" s="63">
        <f>E978</f>
        <v>6287953.3399999999</v>
      </c>
      <c r="F977" s="61">
        <f t="shared" si="67"/>
        <v>69.718963743208789</v>
      </c>
      <c r="G977" s="8"/>
    </row>
    <row r="978" spans="1:7" x14ac:dyDescent="0.25">
      <c r="A978" s="45" t="s">
        <v>52</v>
      </c>
      <c r="B978" s="58" t="s">
        <v>1178</v>
      </c>
      <c r="C978" s="62" t="s">
        <v>1132</v>
      </c>
      <c r="D978" s="63">
        <f>D979+D980+D981+D982</f>
        <v>9019000</v>
      </c>
      <c r="E978" s="63">
        <f>E979+E980+E981+E982</f>
        <v>6287953.3399999999</v>
      </c>
      <c r="F978" s="61">
        <f t="shared" si="67"/>
        <v>69.718963743208789</v>
      </c>
      <c r="G978" s="8"/>
    </row>
    <row r="979" spans="1:7" x14ac:dyDescent="0.25">
      <c r="A979" s="45" t="s">
        <v>53</v>
      </c>
      <c r="B979" s="58" t="s">
        <v>1178</v>
      </c>
      <c r="C979" s="62" t="s">
        <v>1133</v>
      </c>
      <c r="D979" s="63">
        <v>6312700</v>
      </c>
      <c r="E979" s="11">
        <v>4652856.8600000003</v>
      </c>
      <c r="F979" s="61">
        <f t="shared" si="67"/>
        <v>73.706288276015016</v>
      </c>
      <c r="G979" s="8"/>
    </row>
    <row r="980" spans="1:7" ht="26.25" x14ac:dyDescent="0.25">
      <c r="A980" s="45" t="s">
        <v>90</v>
      </c>
      <c r="B980" s="58" t="s">
        <v>1178</v>
      </c>
      <c r="C980" s="62" t="s">
        <v>1134</v>
      </c>
      <c r="D980" s="63">
        <v>116000</v>
      </c>
      <c r="E980" s="11">
        <v>33550</v>
      </c>
      <c r="F980" s="61">
        <f t="shared" ref="F980:F1021" si="72">E980/D980*100</f>
        <v>28.922413793103445</v>
      </c>
      <c r="G980" s="8"/>
    </row>
    <row r="981" spans="1:7" ht="39" x14ac:dyDescent="0.25">
      <c r="A981" s="45" t="s">
        <v>94</v>
      </c>
      <c r="B981" s="58" t="s">
        <v>1178</v>
      </c>
      <c r="C981" s="62" t="s">
        <v>1135</v>
      </c>
      <c r="D981" s="63">
        <v>684000</v>
      </c>
      <c r="E981" s="11">
        <v>167400</v>
      </c>
      <c r="F981" s="61">
        <f t="shared" si="72"/>
        <v>24.473684210526319</v>
      </c>
      <c r="G981" s="8"/>
    </row>
    <row r="982" spans="1:7" ht="39" x14ac:dyDescent="0.25">
      <c r="A982" s="45" t="s">
        <v>54</v>
      </c>
      <c r="B982" s="58" t="s">
        <v>1178</v>
      </c>
      <c r="C982" s="62" t="s">
        <v>1136</v>
      </c>
      <c r="D982" s="63">
        <v>1906300</v>
      </c>
      <c r="E982" s="11">
        <v>1434146.48</v>
      </c>
      <c r="F982" s="61">
        <f t="shared" si="72"/>
        <v>75.231940408120451</v>
      </c>
      <c r="G982" s="8"/>
    </row>
    <row r="983" spans="1:7" ht="26.25" x14ac:dyDescent="0.25">
      <c r="A983" s="44" t="s">
        <v>1126</v>
      </c>
      <c r="B983" s="58" t="s">
        <v>1178</v>
      </c>
      <c r="C983" s="59" t="s">
        <v>1137</v>
      </c>
      <c r="D983" s="60">
        <f>D984+D988</f>
        <v>2160000</v>
      </c>
      <c r="E983" s="60">
        <f>E984+E988</f>
        <v>1124947.42</v>
      </c>
      <c r="F983" s="64">
        <f t="shared" si="72"/>
        <v>52.080899074074068</v>
      </c>
      <c r="G983" s="8"/>
    </row>
    <row r="984" spans="1:7" ht="26.25" x14ac:dyDescent="0.25">
      <c r="A984" s="45" t="s">
        <v>19</v>
      </c>
      <c r="B984" s="58" t="s">
        <v>1178</v>
      </c>
      <c r="C984" s="62" t="s">
        <v>1138</v>
      </c>
      <c r="D984" s="63">
        <f>D985</f>
        <v>2157000</v>
      </c>
      <c r="E984" s="63">
        <f>E985</f>
        <v>1122447.42</v>
      </c>
      <c r="F984" s="61">
        <f t="shared" si="72"/>
        <v>52.037432545201668</v>
      </c>
      <c r="G984" s="8"/>
    </row>
    <row r="985" spans="1:7" ht="26.25" x14ac:dyDescent="0.25">
      <c r="A985" s="45" t="s">
        <v>20</v>
      </c>
      <c r="B985" s="58" t="s">
        <v>1178</v>
      </c>
      <c r="C985" s="62" t="s">
        <v>1139</v>
      </c>
      <c r="D985" s="63">
        <f>D986+D987</f>
        <v>2157000</v>
      </c>
      <c r="E985" s="63">
        <f>E986+E987</f>
        <v>1122447.42</v>
      </c>
      <c r="F985" s="61">
        <f t="shared" si="72"/>
        <v>52.037432545201668</v>
      </c>
      <c r="G985" s="8"/>
    </row>
    <row r="986" spans="1:7" ht="26.25" x14ac:dyDescent="0.25">
      <c r="A986" s="45" t="s">
        <v>21</v>
      </c>
      <c r="B986" s="58" t="s">
        <v>1178</v>
      </c>
      <c r="C986" s="62" t="s">
        <v>1140</v>
      </c>
      <c r="D986" s="63">
        <v>107100</v>
      </c>
      <c r="E986" s="11">
        <v>32140.52</v>
      </c>
      <c r="F986" s="61">
        <f t="shared" si="72"/>
        <v>30.00982259570495</v>
      </c>
      <c r="G986" s="8"/>
    </row>
    <row r="987" spans="1:7" x14ac:dyDescent="0.25">
      <c r="A987" s="45" t="s">
        <v>22</v>
      </c>
      <c r="B987" s="58" t="s">
        <v>1178</v>
      </c>
      <c r="C987" s="62" t="s">
        <v>1141</v>
      </c>
      <c r="D987" s="63">
        <v>2049900</v>
      </c>
      <c r="E987" s="11">
        <v>1090306.8999999999</v>
      </c>
      <c r="F987" s="61">
        <f t="shared" si="72"/>
        <v>53.188296990097072</v>
      </c>
      <c r="G987" s="8"/>
    </row>
    <row r="988" spans="1:7" x14ac:dyDescent="0.25">
      <c r="A988" s="45" t="s">
        <v>23</v>
      </c>
      <c r="B988" s="58" t="s">
        <v>1178</v>
      </c>
      <c r="C988" s="62" t="s">
        <v>1142</v>
      </c>
      <c r="D988" s="63">
        <f>D989+D991</f>
        <v>3000</v>
      </c>
      <c r="E988" s="63">
        <f>E989+E991</f>
        <v>2500</v>
      </c>
      <c r="F988" s="61">
        <f t="shared" si="72"/>
        <v>83.333333333333343</v>
      </c>
      <c r="G988" s="8"/>
    </row>
    <row r="989" spans="1:7" x14ac:dyDescent="0.25">
      <c r="A989" s="45" t="s">
        <v>50</v>
      </c>
      <c r="B989" s="58" t="s">
        <v>1178</v>
      </c>
      <c r="C989" s="62" t="s">
        <v>1143</v>
      </c>
      <c r="D989" s="63">
        <f>D990</f>
        <v>1000</v>
      </c>
      <c r="E989" s="63">
        <f>E990</f>
        <v>1000</v>
      </c>
      <c r="F989" s="61">
        <f t="shared" si="72"/>
        <v>100</v>
      </c>
      <c r="G989" s="8"/>
    </row>
    <row r="990" spans="1:7" ht="26.25" x14ac:dyDescent="0.25">
      <c r="A990" s="45" t="s">
        <v>51</v>
      </c>
      <c r="B990" s="58" t="s">
        <v>1178</v>
      </c>
      <c r="C990" s="62" t="s">
        <v>1144</v>
      </c>
      <c r="D990" s="63">
        <v>1000</v>
      </c>
      <c r="E990" s="11">
        <v>1000</v>
      </c>
      <c r="F990" s="61">
        <f t="shared" si="72"/>
        <v>100</v>
      </c>
      <c r="G990" s="8"/>
    </row>
    <row r="991" spans="1:7" x14ac:dyDescent="0.25">
      <c r="A991" s="45" t="s">
        <v>24</v>
      </c>
      <c r="B991" s="58" t="s">
        <v>1178</v>
      </c>
      <c r="C991" s="62" t="s">
        <v>1145</v>
      </c>
      <c r="D991" s="63">
        <f>D992</f>
        <v>2000</v>
      </c>
      <c r="E991" s="63">
        <f>E992</f>
        <v>1500</v>
      </c>
      <c r="F991" s="61">
        <f t="shared" si="72"/>
        <v>75</v>
      </c>
      <c r="G991" s="8"/>
    </row>
    <row r="992" spans="1:7" x14ac:dyDescent="0.25">
      <c r="A992" s="45" t="s">
        <v>25</v>
      </c>
      <c r="B992" s="58" t="s">
        <v>1178</v>
      </c>
      <c r="C992" s="62" t="s">
        <v>1146</v>
      </c>
      <c r="D992" s="63">
        <v>2000</v>
      </c>
      <c r="E992" s="11">
        <v>1500</v>
      </c>
      <c r="F992" s="61">
        <f t="shared" si="72"/>
        <v>75</v>
      </c>
      <c r="G992" s="8"/>
    </row>
    <row r="993" spans="1:7" ht="39" x14ac:dyDescent="0.25">
      <c r="A993" s="44" t="s">
        <v>1148</v>
      </c>
      <c r="B993" s="58" t="s">
        <v>1178</v>
      </c>
      <c r="C993" s="59" t="s">
        <v>1147</v>
      </c>
      <c r="D993" s="60">
        <f>D994</f>
        <v>3031237.1</v>
      </c>
      <c r="E993" s="60">
        <f>E994</f>
        <v>3000964.4699999997</v>
      </c>
      <c r="F993" s="64">
        <f t="shared" si="72"/>
        <v>99.00131104887835</v>
      </c>
      <c r="G993" s="8"/>
    </row>
    <row r="994" spans="1:7" ht="64.5" x14ac:dyDescent="0.25">
      <c r="A994" s="45" t="s">
        <v>14</v>
      </c>
      <c r="B994" s="58" t="s">
        <v>1178</v>
      </c>
      <c r="C994" s="62" t="s">
        <v>1149</v>
      </c>
      <c r="D994" s="63">
        <f>D995</f>
        <v>3031237.1</v>
      </c>
      <c r="E994" s="11">
        <f>E995</f>
        <v>3000964.4699999997</v>
      </c>
      <c r="F994" s="61">
        <f t="shared" si="72"/>
        <v>99.00131104887835</v>
      </c>
      <c r="G994" s="8"/>
    </row>
    <row r="995" spans="1:7" x14ac:dyDescent="0.25">
      <c r="A995" s="45" t="s">
        <v>52</v>
      </c>
      <c r="B995" s="58" t="s">
        <v>1178</v>
      </c>
      <c r="C995" s="62" t="s">
        <v>1150</v>
      </c>
      <c r="D995" s="63">
        <f>D996+D997</f>
        <v>3031237.1</v>
      </c>
      <c r="E995" s="63">
        <f>E996+E997</f>
        <v>3000964.4699999997</v>
      </c>
      <c r="F995" s="61">
        <f t="shared" si="72"/>
        <v>99.00131104887835</v>
      </c>
      <c r="G995" s="8"/>
    </row>
    <row r="996" spans="1:7" x14ac:dyDescent="0.25">
      <c r="A996" s="45" t="s">
        <v>53</v>
      </c>
      <c r="B996" s="58" t="s">
        <v>1178</v>
      </c>
      <c r="C996" s="62" t="s">
        <v>1151</v>
      </c>
      <c r="D996" s="63">
        <v>2328288.1</v>
      </c>
      <c r="E996" s="11">
        <v>2314874.02</v>
      </c>
      <c r="F996" s="61">
        <f t="shared" si="72"/>
        <v>99.423865113599987</v>
      </c>
      <c r="G996" s="8"/>
    </row>
    <row r="997" spans="1:7" ht="39" x14ac:dyDescent="0.25">
      <c r="A997" s="45" t="s">
        <v>54</v>
      </c>
      <c r="B997" s="58" t="s">
        <v>1178</v>
      </c>
      <c r="C997" s="62" t="s">
        <v>1152</v>
      </c>
      <c r="D997" s="63">
        <v>702949</v>
      </c>
      <c r="E997" s="11">
        <v>686090.45</v>
      </c>
      <c r="F997" s="61">
        <f t="shared" si="72"/>
        <v>97.601739244241031</v>
      </c>
      <c r="G997" s="8"/>
    </row>
    <row r="998" spans="1:7" s="31" customFormat="1" ht="51.75" x14ac:dyDescent="0.25">
      <c r="A998" s="44" t="s">
        <v>55</v>
      </c>
      <c r="B998" s="58" t="s">
        <v>1178</v>
      </c>
      <c r="C998" s="59" t="s">
        <v>1153</v>
      </c>
      <c r="D998" s="60">
        <f t="shared" ref="D998:E1000" si="73">D999</f>
        <v>242300</v>
      </c>
      <c r="E998" s="10">
        <f t="shared" si="73"/>
        <v>181790</v>
      </c>
      <c r="F998" s="64">
        <f t="shared" si="72"/>
        <v>75.026826248452323</v>
      </c>
      <c r="G998" s="30"/>
    </row>
    <row r="999" spans="1:7" ht="64.5" x14ac:dyDescent="0.25">
      <c r="A999" s="45" t="s">
        <v>14</v>
      </c>
      <c r="B999" s="58" t="s">
        <v>1178</v>
      </c>
      <c r="C999" s="62" t="s">
        <v>1154</v>
      </c>
      <c r="D999" s="63">
        <f t="shared" si="73"/>
        <v>242300</v>
      </c>
      <c r="E999" s="11">
        <f t="shared" si="73"/>
        <v>181790</v>
      </c>
      <c r="F999" s="61">
        <f t="shared" si="72"/>
        <v>75.026826248452323</v>
      </c>
      <c r="G999" s="8"/>
    </row>
    <row r="1000" spans="1:7" x14ac:dyDescent="0.25">
      <c r="A1000" s="45" t="s">
        <v>52</v>
      </c>
      <c r="B1000" s="58" t="s">
        <v>1178</v>
      </c>
      <c r="C1000" s="62" t="s">
        <v>1155</v>
      </c>
      <c r="D1000" s="63">
        <f t="shared" si="73"/>
        <v>242300</v>
      </c>
      <c r="E1000" s="11">
        <f t="shared" si="73"/>
        <v>181790</v>
      </c>
      <c r="F1000" s="61">
        <f t="shared" si="72"/>
        <v>75.026826248452323</v>
      </c>
      <c r="G1000" s="8"/>
    </row>
    <row r="1001" spans="1:7" x14ac:dyDescent="0.25">
      <c r="A1001" s="45" t="s">
        <v>53</v>
      </c>
      <c r="B1001" s="58" t="s">
        <v>1178</v>
      </c>
      <c r="C1001" s="62" t="s">
        <v>1156</v>
      </c>
      <c r="D1001" s="63">
        <v>242300</v>
      </c>
      <c r="E1001" s="11">
        <v>181790</v>
      </c>
      <c r="F1001" s="61">
        <f t="shared" si="72"/>
        <v>75.026826248452323</v>
      </c>
      <c r="G1001" s="8"/>
    </row>
    <row r="1002" spans="1:7" x14ac:dyDescent="0.25">
      <c r="A1002" s="44" t="s">
        <v>112</v>
      </c>
      <c r="B1002" s="58" t="s">
        <v>1178</v>
      </c>
      <c r="C1002" s="59" t="s">
        <v>1157</v>
      </c>
      <c r="D1002" s="60">
        <v>7168000</v>
      </c>
      <c r="E1002" s="10">
        <f>E1003</f>
        <v>6056816</v>
      </c>
      <c r="F1002" s="64">
        <f t="shared" si="72"/>
        <v>84.497991071428572</v>
      </c>
      <c r="G1002" s="8"/>
    </row>
    <row r="1003" spans="1:7" x14ac:dyDescent="0.25">
      <c r="A1003" s="44" t="s">
        <v>113</v>
      </c>
      <c r="B1003" s="58" t="s">
        <v>1178</v>
      </c>
      <c r="C1003" s="59" t="s">
        <v>1158</v>
      </c>
      <c r="D1003" s="60">
        <f>D1004</f>
        <v>7168000</v>
      </c>
      <c r="E1003" s="10">
        <f>E1004</f>
        <v>6056816</v>
      </c>
      <c r="F1003" s="64">
        <f t="shared" si="72"/>
        <v>84.497991071428572</v>
      </c>
      <c r="G1003" s="8"/>
    </row>
    <row r="1004" spans="1:7" x14ac:dyDescent="0.25">
      <c r="A1004" s="45" t="s">
        <v>13</v>
      </c>
      <c r="B1004" s="58" t="s">
        <v>1178</v>
      </c>
      <c r="C1004" s="62" t="s">
        <v>1159</v>
      </c>
      <c r="D1004" s="63">
        <f>D1005</f>
        <v>7168000</v>
      </c>
      <c r="E1004" s="11">
        <f>E1005</f>
        <v>6056816</v>
      </c>
      <c r="F1004" s="61">
        <f t="shared" si="72"/>
        <v>84.497991071428572</v>
      </c>
      <c r="G1004" s="8"/>
    </row>
    <row r="1005" spans="1:7" ht="26.25" x14ac:dyDescent="0.25">
      <c r="A1005" s="45" t="s">
        <v>43</v>
      </c>
      <c r="B1005" s="58" t="s">
        <v>1178</v>
      </c>
      <c r="C1005" s="62" t="s">
        <v>1160</v>
      </c>
      <c r="D1005" s="63">
        <f>D1006</f>
        <v>7168000</v>
      </c>
      <c r="E1005" s="11">
        <f>E1006</f>
        <v>6056816</v>
      </c>
      <c r="F1005" s="61">
        <f t="shared" si="72"/>
        <v>84.497991071428572</v>
      </c>
      <c r="G1005" s="8"/>
    </row>
    <row r="1006" spans="1:7" x14ac:dyDescent="0.25">
      <c r="A1006" s="45" t="s">
        <v>88</v>
      </c>
      <c r="B1006" s="58" t="s">
        <v>1178</v>
      </c>
      <c r="C1006" s="62" t="s">
        <v>1161</v>
      </c>
      <c r="D1006" s="63">
        <f>D1007</f>
        <v>7168000</v>
      </c>
      <c r="E1006" s="11">
        <f>E1007</f>
        <v>6056816</v>
      </c>
      <c r="F1006" s="61">
        <f t="shared" si="72"/>
        <v>84.497991071428572</v>
      </c>
      <c r="G1006" s="8"/>
    </row>
    <row r="1007" spans="1:7" ht="51.75" x14ac:dyDescent="0.25">
      <c r="A1007" s="45" t="s">
        <v>89</v>
      </c>
      <c r="B1007" s="58" t="s">
        <v>1178</v>
      </c>
      <c r="C1007" s="62" t="s">
        <v>1162</v>
      </c>
      <c r="D1007" s="63">
        <v>7168000</v>
      </c>
      <c r="E1007" s="11">
        <v>6056816</v>
      </c>
      <c r="F1007" s="61">
        <f t="shared" si="72"/>
        <v>84.497991071428572</v>
      </c>
      <c r="G1007" s="8"/>
    </row>
    <row r="1008" spans="1:7" ht="39" x14ac:dyDescent="0.25">
      <c r="A1008" s="44" t="s">
        <v>114</v>
      </c>
      <c r="B1008" s="58" t="s">
        <v>1178</v>
      </c>
      <c r="C1008" s="59" t="s">
        <v>1163</v>
      </c>
      <c r="D1008" s="60">
        <f>D1009+D1014</f>
        <v>137958962.80000001</v>
      </c>
      <c r="E1008" s="60">
        <f>E1009+E1014</f>
        <v>90071351.379999995</v>
      </c>
      <c r="F1008" s="64">
        <f t="shared" si="72"/>
        <v>65.288510113385684</v>
      </c>
      <c r="G1008" s="8"/>
    </row>
    <row r="1009" spans="1:7" ht="39" x14ac:dyDescent="0.25">
      <c r="A1009" s="44" t="s">
        <v>115</v>
      </c>
      <c r="B1009" s="58" t="s">
        <v>1178</v>
      </c>
      <c r="C1009" s="59" t="s">
        <v>1164</v>
      </c>
      <c r="D1009" s="60">
        <f t="shared" ref="D1009:E1012" si="74">D1010</f>
        <v>80799800</v>
      </c>
      <c r="E1009" s="10">
        <f t="shared" si="74"/>
        <v>60599400</v>
      </c>
      <c r="F1009" s="64">
        <f t="shared" si="72"/>
        <v>74.999443067928382</v>
      </c>
      <c r="G1009" s="8"/>
    </row>
    <row r="1010" spans="1:7" x14ac:dyDescent="0.25">
      <c r="A1010" s="44" t="s">
        <v>1177</v>
      </c>
      <c r="B1010" s="58" t="s">
        <v>1178</v>
      </c>
      <c r="C1010" s="59" t="s">
        <v>1165</v>
      </c>
      <c r="D1010" s="60">
        <f t="shared" si="74"/>
        <v>80799800</v>
      </c>
      <c r="E1010" s="10">
        <f t="shared" si="74"/>
        <v>60599400</v>
      </c>
      <c r="F1010" s="64">
        <f t="shared" si="72"/>
        <v>74.999443067928382</v>
      </c>
      <c r="G1010" s="8"/>
    </row>
    <row r="1011" spans="1:7" x14ac:dyDescent="0.25">
      <c r="A1011" s="45" t="s">
        <v>32</v>
      </c>
      <c r="B1011" s="58" t="s">
        <v>1178</v>
      </c>
      <c r="C1011" s="62" t="s">
        <v>1166</v>
      </c>
      <c r="D1011" s="63">
        <f t="shared" si="74"/>
        <v>80799800</v>
      </c>
      <c r="E1011" s="11">
        <f t="shared" si="74"/>
        <v>60599400</v>
      </c>
      <c r="F1011" s="61">
        <f t="shared" si="72"/>
        <v>74.999443067928382</v>
      </c>
      <c r="G1011" s="8"/>
    </row>
    <row r="1012" spans="1:7" x14ac:dyDescent="0.25">
      <c r="A1012" s="45" t="s">
        <v>116</v>
      </c>
      <c r="B1012" s="58" t="s">
        <v>1178</v>
      </c>
      <c r="C1012" s="62" t="s">
        <v>1167</v>
      </c>
      <c r="D1012" s="63">
        <f t="shared" si="74"/>
        <v>80799800</v>
      </c>
      <c r="E1012" s="11">
        <f t="shared" si="74"/>
        <v>60599400</v>
      </c>
      <c r="F1012" s="61">
        <f t="shared" si="72"/>
        <v>74.999443067928382</v>
      </c>
      <c r="G1012" s="8"/>
    </row>
    <row r="1013" spans="1:7" x14ac:dyDescent="0.25">
      <c r="A1013" s="45" t="s">
        <v>117</v>
      </c>
      <c r="B1013" s="58" t="s">
        <v>1178</v>
      </c>
      <c r="C1013" s="62" t="s">
        <v>1168</v>
      </c>
      <c r="D1013" s="63">
        <v>80799800</v>
      </c>
      <c r="E1013" s="11">
        <v>60599400</v>
      </c>
      <c r="F1013" s="61">
        <f t="shared" si="72"/>
        <v>74.999443067928382</v>
      </c>
      <c r="G1013" s="8"/>
    </row>
    <row r="1014" spans="1:7" x14ac:dyDescent="0.25">
      <c r="A1014" s="44" t="s">
        <v>118</v>
      </c>
      <c r="B1014" s="58" t="s">
        <v>1178</v>
      </c>
      <c r="C1014" s="59" t="s">
        <v>1169</v>
      </c>
      <c r="D1014" s="60">
        <f>D1015+D1018</f>
        <v>57159162.799999997</v>
      </c>
      <c r="E1014" s="60">
        <f>E1015+E1018</f>
        <v>29471951.379999999</v>
      </c>
      <c r="F1014" s="64">
        <f t="shared" si="72"/>
        <v>51.5612019775769</v>
      </c>
      <c r="G1014" s="8"/>
    </row>
    <row r="1015" spans="1:7" x14ac:dyDescent="0.25">
      <c r="A1015" s="44" t="s">
        <v>13</v>
      </c>
      <c r="B1015" s="58" t="s">
        <v>1178</v>
      </c>
      <c r="C1015" s="59" t="s">
        <v>1170</v>
      </c>
      <c r="D1015" s="60">
        <f>D1016</f>
        <v>1468562.8</v>
      </c>
      <c r="E1015" s="10">
        <f>E1016</f>
        <v>1427751.38</v>
      </c>
      <c r="F1015" s="64">
        <f t="shared" si="72"/>
        <v>97.220995928808748</v>
      </c>
      <c r="G1015" s="8"/>
    </row>
    <row r="1016" spans="1:7" x14ac:dyDescent="0.25">
      <c r="A1016" s="45" t="s">
        <v>32</v>
      </c>
      <c r="B1016" s="58" t="s">
        <v>1178</v>
      </c>
      <c r="C1016" s="62" t="s">
        <v>1171</v>
      </c>
      <c r="D1016" s="63">
        <f>D1017</f>
        <v>1468562.8</v>
      </c>
      <c r="E1016" s="11">
        <f>E1017</f>
        <v>1427751.38</v>
      </c>
      <c r="F1016" s="61">
        <f t="shared" si="72"/>
        <v>97.220995928808748</v>
      </c>
      <c r="G1016" s="8"/>
    </row>
    <row r="1017" spans="1:7" x14ac:dyDescent="0.25">
      <c r="A1017" s="45" t="s">
        <v>8</v>
      </c>
      <c r="B1017" s="58" t="s">
        <v>1178</v>
      </c>
      <c r="C1017" s="62" t="s">
        <v>1172</v>
      </c>
      <c r="D1017" s="63">
        <v>1468562.8</v>
      </c>
      <c r="E1017" s="11">
        <v>1427751.38</v>
      </c>
      <c r="F1017" s="61">
        <f t="shared" si="72"/>
        <v>97.220995928808748</v>
      </c>
      <c r="G1017" s="8"/>
    </row>
    <row r="1018" spans="1:7" ht="51.75" x14ac:dyDescent="0.25">
      <c r="A1018" s="45" t="s">
        <v>55</v>
      </c>
      <c r="B1018" s="58" t="s">
        <v>1178</v>
      </c>
      <c r="C1018" s="62" t="s">
        <v>1173</v>
      </c>
      <c r="D1018" s="63">
        <f t="shared" ref="D1018:E1020" si="75">D1019</f>
        <v>55690600</v>
      </c>
      <c r="E1018" s="63">
        <f t="shared" si="75"/>
        <v>28044200</v>
      </c>
      <c r="F1018" s="61">
        <f t="shared" si="72"/>
        <v>50.357151835318703</v>
      </c>
      <c r="G1018" s="8"/>
    </row>
    <row r="1019" spans="1:7" x14ac:dyDescent="0.25">
      <c r="A1019" s="45" t="s">
        <v>32</v>
      </c>
      <c r="B1019" s="58" t="s">
        <v>1178</v>
      </c>
      <c r="C1019" s="62" t="s">
        <v>1174</v>
      </c>
      <c r="D1019" s="63">
        <f t="shared" si="75"/>
        <v>55690600</v>
      </c>
      <c r="E1019" s="63">
        <f t="shared" si="75"/>
        <v>28044200</v>
      </c>
      <c r="F1019" s="61">
        <f t="shared" si="72"/>
        <v>50.357151835318703</v>
      </c>
      <c r="G1019" s="8"/>
    </row>
    <row r="1020" spans="1:7" x14ac:dyDescent="0.25">
      <c r="A1020" s="45" t="s">
        <v>71</v>
      </c>
      <c r="B1020" s="58" t="s">
        <v>1178</v>
      </c>
      <c r="C1020" s="62" t="s">
        <v>1175</v>
      </c>
      <c r="D1020" s="63">
        <f t="shared" si="75"/>
        <v>55690600</v>
      </c>
      <c r="E1020" s="63">
        <f t="shared" si="75"/>
        <v>28044200</v>
      </c>
      <c r="F1020" s="61">
        <f t="shared" si="72"/>
        <v>50.357151835318703</v>
      </c>
      <c r="G1020" s="8"/>
    </row>
    <row r="1021" spans="1:7" ht="15.75" thickBot="1" x14ac:dyDescent="0.3">
      <c r="A1021" s="46" t="s">
        <v>72</v>
      </c>
      <c r="B1021" s="69" t="s">
        <v>1178</v>
      </c>
      <c r="C1021" s="70" t="s">
        <v>1176</v>
      </c>
      <c r="D1021" s="71">
        <v>55690600</v>
      </c>
      <c r="E1021" s="72">
        <v>28044200</v>
      </c>
      <c r="F1021" s="73">
        <f t="shared" si="72"/>
        <v>50.357151835318703</v>
      </c>
      <c r="G1021" s="8"/>
    </row>
    <row r="1022" spans="1:7" ht="24" customHeight="1" thickBot="1" x14ac:dyDescent="0.3">
      <c r="A1022" s="37" t="s">
        <v>119</v>
      </c>
      <c r="B1022" s="38" t="s">
        <v>120</v>
      </c>
      <c r="C1022" s="39" t="s">
        <v>6</v>
      </c>
      <c r="D1022" s="40">
        <v>-133626895.05</v>
      </c>
      <c r="E1022" s="40">
        <v>202519109.72</v>
      </c>
      <c r="F1022" s="41" t="s">
        <v>6</v>
      </c>
      <c r="G1022" s="35"/>
    </row>
    <row r="1023" spans="1:7" ht="15" customHeight="1" x14ac:dyDescent="0.25">
      <c r="A1023" s="89"/>
      <c r="B1023" s="36"/>
      <c r="C1023" s="103"/>
      <c r="D1023" s="83"/>
      <c r="E1023" s="83"/>
      <c r="F1023" s="83"/>
      <c r="G1023" s="3"/>
    </row>
  </sheetData>
  <mergeCells count="8">
    <mergeCell ref="E1:G1"/>
    <mergeCell ref="A4:F4"/>
    <mergeCell ref="F6:F8"/>
    <mergeCell ref="A6:A8"/>
    <mergeCell ref="B6:B8"/>
    <mergeCell ref="C6:C8"/>
    <mergeCell ref="D6:D8"/>
    <mergeCell ref="E6:E8"/>
  </mergeCells>
  <pageMargins left="0.39374999999999999" right="0.39374999999999999" top="0.39374999999999999" bottom="0.39374999999999999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4"/>
  <sheetViews>
    <sheetView tabSelected="1" workbookViewId="0">
      <selection activeCell="E1" sqref="E1:F1"/>
    </sheetView>
  </sheetViews>
  <sheetFormatPr defaultRowHeight="15" x14ac:dyDescent="0.25"/>
  <cols>
    <col min="1" max="1" width="32.85546875" customWidth="1"/>
    <col min="2" max="2" width="14.5703125" customWidth="1"/>
    <col min="3" max="3" width="14" customWidth="1"/>
    <col min="4" max="4" width="17.85546875" customWidth="1"/>
    <col min="5" max="5" width="17.5703125" customWidth="1"/>
    <col min="6" max="6" width="13.42578125" customWidth="1"/>
  </cols>
  <sheetData>
    <row r="1" spans="1:6" ht="72.75" customHeight="1" x14ac:dyDescent="0.25">
      <c r="A1" s="12"/>
      <c r="B1" s="12"/>
      <c r="C1" s="12"/>
      <c r="D1" s="12"/>
      <c r="E1" s="108" t="s">
        <v>1342</v>
      </c>
      <c r="F1" s="116"/>
    </row>
    <row r="2" spans="1:6" ht="56.25" customHeight="1" x14ac:dyDescent="0.25">
      <c r="A2" s="109" t="s">
        <v>1325</v>
      </c>
      <c r="B2" s="109"/>
      <c r="C2" s="109"/>
      <c r="D2" s="109"/>
      <c r="E2" s="109"/>
      <c r="F2" s="109"/>
    </row>
    <row r="3" spans="1:6" x14ac:dyDescent="0.25">
      <c r="A3" s="13"/>
      <c r="B3" s="13"/>
      <c r="C3" s="13"/>
      <c r="D3" s="13"/>
      <c r="E3" s="13"/>
      <c r="F3" s="13" t="s">
        <v>123</v>
      </c>
    </row>
    <row r="4" spans="1:6" ht="48" customHeight="1" x14ac:dyDescent="0.25">
      <c r="A4" s="14" t="s">
        <v>0</v>
      </c>
      <c r="B4" s="14" t="s">
        <v>1181</v>
      </c>
      <c r="C4" s="14" t="s">
        <v>1182</v>
      </c>
      <c r="D4" s="14" t="s">
        <v>1</v>
      </c>
      <c r="E4" s="14" t="s">
        <v>1183</v>
      </c>
      <c r="F4" s="14" t="s">
        <v>1184</v>
      </c>
    </row>
    <row r="5" spans="1:6" s="91" customFormat="1" ht="49.5" customHeight="1" x14ac:dyDescent="0.25">
      <c r="A5" s="15" t="s">
        <v>1185</v>
      </c>
      <c r="B5" s="16">
        <v>1</v>
      </c>
      <c r="C5" s="17" t="s">
        <v>1186</v>
      </c>
      <c r="D5" s="29">
        <f>D6+D7+D8+D9+D10+D11+D12+D13+D14</f>
        <v>195780743.81</v>
      </c>
      <c r="E5" s="29">
        <f>E6+E7+E8+E9+E10+E11+E12+E13+E14</f>
        <v>118422625.22</v>
      </c>
      <c r="F5" s="90">
        <f>E5/D5*100</f>
        <v>60.48737118647685</v>
      </c>
    </row>
    <row r="6" spans="1:6" ht="67.5" customHeight="1" x14ac:dyDescent="0.25">
      <c r="A6" s="18" t="s">
        <v>1187</v>
      </c>
      <c r="B6" s="19">
        <v>1</v>
      </c>
      <c r="C6" s="19">
        <v>2</v>
      </c>
      <c r="D6" s="27">
        <v>2542400</v>
      </c>
      <c r="E6" s="28">
        <v>1481370.89</v>
      </c>
      <c r="F6" s="26">
        <f t="shared" ref="F6:F64" si="0">E6/D6*100</f>
        <v>58.266633495909367</v>
      </c>
    </row>
    <row r="7" spans="1:6" ht="90.75" customHeight="1" x14ac:dyDescent="0.25">
      <c r="A7" s="18" t="s">
        <v>1188</v>
      </c>
      <c r="B7" s="19">
        <v>1</v>
      </c>
      <c r="C7" s="19">
        <v>3</v>
      </c>
      <c r="D7" s="27">
        <v>5978100</v>
      </c>
      <c r="E7" s="28">
        <v>3846316.24</v>
      </c>
      <c r="F7" s="26">
        <f t="shared" si="0"/>
        <v>64.340112075743122</v>
      </c>
    </row>
    <row r="8" spans="1:6" ht="96" customHeight="1" x14ac:dyDescent="0.25">
      <c r="A8" s="18" t="s">
        <v>1189</v>
      </c>
      <c r="B8" s="19">
        <v>1</v>
      </c>
      <c r="C8" s="19">
        <v>4</v>
      </c>
      <c r="D8" s="27">
        <v>101891591.47</v>
      </c>
      <c r="E8" s="28">
        <v>63916717.710000001</v>
      </c>
      <c r="F8" s="26">
        <f t="shared" si="0"/>
        <v>62.730120108899314</v>
      </c>
    </row>
    <row r="9" spans="1:6" ht="30" customHeight="1" x14ac:dyDescent="0.25">
      <c r="A9" s="20" t="s">
        <v>1190</v>
      </c>
      <c r="B9" s="19">
        <v>1</v>
      </c>
      <c r="C9" s="19">
        <v>5</v>
      </c>
      <c r="D9" s="27">
        <v>49100</v>
      </c>
      <c r="E9" s="28">
        <v>0</v>
      </c>
      <c r="F9" s="26"/>
    </row>
    <row r="10" spans="1:6" ht="80.25" customHeight="1" x14ac:dyDescent="0.25">
      <c r="A10" s="20" t="s">
        <v>1191</v>
      </c>
      <c r="B10" s="19">
        <v>1</v>
      </c>
      <c r="C10" s="19">
        <v>6</v>
      </c>
      <c r="D10" s="27">
        <v>9289200</v>
      </c>
      <c r="E10" s="28">
        <v>6895141.2999999998</v>
      </c>
      <c r="F10" s="26">
        <f t="shared" si="0"/>
        <v>74.227503983120187</v>
      </c>
    </row>
    <row r="11" spans="1:6" ht="41.25" customHeight="1" x14ac:dyDescent="0.25">
      <c r="A11" s="21" t="s">
        <v>1192</v>
      </c>
      <c r="B11" s="19">
        <v>1</v>
      </c>
      <c r="C11" s="19">
        <v>7</v>
      </c>
      <c r="D11" s="27">
        <v>4427400</v>
      </c>
      <c r="E11" s="28">
        <v>4427400</v>
      </c>
      <c r="F11" s="26">
        <f t="shared" si="0"/>
        <v>100</v>
      </c>
    </row>
    <row r="12" spans="1:6" ht="35.25" customHeight="1" x14ac:dyDescent="0.25">
      <c r="A12" s="21" t="s">
        <v>1193</v>
      </c>
      <c r="B12" s="19">
        <v>1</v>
      </c>
      <c r="C12" s="19">
        <v>10</v>
      </c>
      <c r="D12" s="25">
        <v>0</v>
      </c>
      <c r="E12" s="25">
        <v>0</v>
      </c>
      <c r="F12" s="26">
        <v>0</v>
      </c>
    </row>
    <row r="13" spans="1:6" ht="29.25" customHeight="1" x14ac:dyDescent="0.25">
      <c r="A13" s="21" t="s">
        <v>1194</v>
      </c>
      <c r="B13" s="19">
        <v>1</v>
      </c>
      <c r="C13" s="19">
        <v>11</v>
      </c>
      <c r="D13" s="27">
        <v>531437.19999999995</v>
      </c>
      <c r="E13" s="28">
        <v>0</v>
      </c>
      <c r="F13" s="26">
        <f t="shared" si="0"/>
        <v>0</v>
      </c>
    </row>
    <row r="14" spans="1:6" ht="40.5" customHeight="1" x14ac:dyDescent="0.25">
      <c r="A14" s="21" t="s">
        <v>1195</v>
      </c>
      <c r="B14" s="19">
        <v>1</v>
      </c>
      <c r="C14" s="19">
        <v>13</v>
      </c>
      <c r="D14" s="27">
        <v>71071515.140000001</v>
      </c>
      <c r="E14" s="28">
        <v>37855679.079999998</v>
      </c>
      <c r="F14" s="26">
        <f t="shared" si="0"/>
        <v>53.26420719388085</v>
      </c>
    </row>
    <row r="15" spans="1:6" s="91" customFormat="1" ht="27" customHeight="1" x14ac:dyDescent="0.25">
      <c r="A15" s="22" t="s">
        <v>1196</v>
      </c>
      <c r="B15" s="16">
        <v>2</v>
      </c>
      <c r="C15" s="16">
        <v>0</v>
      </c>
      <c r="D15" s="92">
        <f>D16</f>
        <v>7481400</v>
      </c>
      <c r="E15" s="93">
        <f>E16</f>
        <v>5246100</v>
      </c>
      <c r="F15" s="90">
        <f t="shared" si="0"/>
        <v>70.121902317748024</v>
      </c>
    </row>
    <row r="16" spans="1:6" ht="33" customHeight="1" x14ac:dyDescent="0.25">
      <c r="A16" s="21" t="s">
        <v>1197</v>
      </c>
      <c r="B16" s="19">
        <v>2</v>
      </c>
      <c r="C16" s="19">
        <v>3</v>
      </c>
      <c r="D16" s="27">
        <v>7481400</v>
      </c>
      <c r="E16" s="28">
        <v>5246100</v>
      </c>
      <c r="F16" s="26">
        <f t="shared" si="0"/>
        <v>70.121902317748024</v>
      </c>
    </row>
    <row r="17" spans="1:6" s="91" customFormat="1" ht="54" customHeight="1" x14ac:dyDescent="0.25">
      <c r="A17" s="22" t="s">
        <v>1198</v>
      </c>
      <c r="B17" s="16">
        <v>3</v>
      </c>
      <c r="C17" s="16">
        <v>0</v>
      </c>
      <c r="D17" s="29">
        <f>D18</f>
        <v>3879200</v>
      </c>
      <c r="E17" s="93">
        <f>E18</f>
        <v>1720456.14</v>
      </c>
      <c r="F17" s="90">
        <f t="shared" si="0"/>
        <v>44.35079758713136</v>
      </c>
    </row>
    <row r="18" spans="1:6" ht="72.75" customHeight="1" x14ac:dyDescent="0.25">
      <c r="A18" s="21" t="s">
        <v>1199</v>
      </c>
      <c r="B18" s="19">
        <v>3</v>
      </c>
      <c r="C18" s="19">
        <v>9</v>
      </c>
      <c r="D18" s="27">
        <v>3879200</v>
      </c>
      <c r="E18" s="28">
        <v>1720456.14</v>
      </c>
      <c r="F18" s="26">
        <f t="shared" si="0"/>
        <v>44.35079758713136</v>
      </c>
    </row>
    <row r="19" spans="1:6" ht="54" hidden="1" customHeight="1" x14ac:dyDescent="0.25">
      <c r="A19" s="21" t="s">
        <v>1200</v>
      </c>
      <c r="B19" s="19">
        <v>3</v>
      </c>
      <c r="C19" s="19">
        <v>10</v>
      </c>
      <c r="D19" s="25">
        <v>0</v>
      </c>
      <c r="E19" s="25">
        <v>0</v>
      </c>
      <c r="F19" s="26" t="e">
        <f t="shared" si="0"/>
        <v>#DIV/0!</v>
      </c>
    </row>
    <row r="20" spans="1:6" ht="35.25" hidden="1" customHeight="1" x14ac:dyDescent="0.25">
      <c r="A20" s="21" t="s">
        <v>1201</v>
      </c>
      <c r="B20" s="19">
        <v>3</v>
      </c>
      <c r="C20" s="19">
        <v>11</v>
      </c>
      <c r="D20" s="25">
        <v>0</v>
      </c>
      <c r="E20" s="25">
        <v>0</v>
      </c>
      <c r="F20" s="26" t="e">
        <f t="shared" si="0"/>
        <v>#DIV/0!</v>
      </c>
    </row>
    <row r="21" spans="1:6" s="91" customFormat="1" ht="25.5" customHeight="1" x14ac:dyDescent="0.25">
      <c r="A21" s="22" t="s">
        <v>1202</v>
      </c>
      <c r="B21" s="16">
        <v>4</v>
      </c>
      <c r="C21" s="16">
        <v>0</v>
      </c>
      <c r="D21" s="92">
        <f>D22+D23+D24+D27+D30</f>
        <v>274806512.25999999</v>
      </c>
      <c r="E21" s="92">
        <f>E22+E23+E24+E27+E30</f>
        <v>122450122.81999999</v>
      </c>
      <c r="F21" s="90">
        <f t="shared" si="0"/>
        <v>44.558668502057721</v>
      </c>
    </row>
    <row r="22" spans="1:6" ht="27" customHeight="1" x14ac:dyDescent="0.25">
      <c r="A22" s="74" t="s">
        <v>1203</v>
      </c>
      <c r="B22" s="75">
        <v>4</v>
      </c>
      <c r="C22" s="75">
        <v>1</v>
      </c>
      <c r="D22" s="76">
        <v>1600000</v>
      </c>
      <c r="E22" s="77">
        <v>1596434.65</v>
      </c>
      <c r="F22" s="78">
        <f t="shared" si="0"/>
        <v>99.777165624999995</v>
      </c>
    </row>
    <row r="23" spans="1:6" ht="28.5" customHeight="1" x14ac:dyDescent="0.25">
      <c r="A23" s="21" t="s">
        <v>1204</v>
      </c>
      <c r="B23" s="19">
        <v>4</v>
      </c>
      <c r="C23" s="19">
        <v>5</v>
      </c>
      <c r="D23" s="25">
        <v>665600</v>
      </c>
      <c r="E23" s="25">
        <v>495796.71</v>
      </c>
      <c r="F23" s="26"/>
    </row>
    <row r="24" spans="1:6" ht="30" customHeight="1" x14ac:dyDescent="0.25">
      <c r="A24" s="21" t="s">
        <v>1205</v>
      </c>
      <c r="B24" s="19">
        <v>4</v>
      </c>
      <c r="C24" s="19">
        <v>6</v>
      </c>
      <c r="D24" s="25">
        <v>25725000</v>
      </c>
      <c r="E24" s="25">
        <v>10356519.24</v>
      </c>
      <c r="F24" s="26"/>
    </row>
    <row r="25" spans="1:6" ht="0.75" customHeight="1" x14ac:dyDescent="0.25">
      <c r="A25" s="21" t="s">
        <v>1206</v>
      </c>
      <c r="B25" s="19">
        <v>4</v>
      </c>
      <c r="C25" s="19">
        <v>7</v>
      </c>
      <c r="D25" s="25">
        <v>0</v>
      </c>
      <c r="E25" s="25">
        <v>0</v>
      </c>
      <c r="F25" s="26" t="e">
        <f t="shared" si="0"/>
        <v>#DIV/0!</v>
      </c>
    </row>
    <row r="26" spans="1:6" ht="20.25" hidden="1" customHeight="1" x14ac:dyDescent="0.25">
      <c r="A26" s="21" t="s">
        <v>1207</v>
      </c>
      <c r="B26" s="19">
        <v>4</v>
      </c>
      <c r="C26" s="19">
        <v>8</v>
      </c>
      <c r="D26" s="25">
        <v>0</v>
      </c>
      <c r="E26" s="25">
        <v>0</v>
      </c>
      <c r="F26" s="26" t="e">
        <f t="shared" si="0"/>
        <v>#DIV/0!</v>
      </c>
    </row>
    <row r="27" spans="1:6" ht="28.5" customHeight="1" x14ac:dyDescent="0.25">
      <c r="A27" s="21" t="s">
        <v>1208</v>
      </c>
      <c r="B27" s="19">
        <v>4</v>
      </c>
      <c r="C27" s="19">
        <v>9</v>
      </c>
      <c r="D27" s="25">
        <v>239989822.25999999</v>
      </c>
      <c r="E27" s="25">
        <v>109594245.55</v>
      </c>
      <c r="F27" s="26">
        <f t="shared" si="0"/>
        <v>45.666205557362289</v>
      </c>
    </row>
    <row r="28" spans="1:6" ht="0.75" customHeight="1" x14ac:dyDescent="0.25">
      <c r="A28" s="21" t="s">
        <v>1209</v>
      </c>
      <c r="B28" s="19">
        <v>4</v>
      </c>
      <c r="C28" s="19">
        <v>10</v>
      </c>
      <c r="D28" s="25"/>
      <c r="E28" s="25"/>
      <c r="F28" s="26" t="e">
        <f t="shared" si="0"/>
        <v>#DIV/0!</v>
      </c>
    </row>
    <row r="29" spans="1:6" ht="41.25" hidden="1" customHeight="1" x14ac:dyDescent="0.25">
      <c r="A29" s="21" t="s">
        <v>1210</v>
      </c>
      <c r="B29" s="19">
        <v>4</v>
      </c>
      <c r="C29" s="19">
        <v>11</v>
      </c>
      <c r="D29" s="25">
        <v>0</v>
      </c>
      <c r="E29" s="25">
        <v>0</v>
      </c>
      <c r="F29" s="26" t="e">
        <f t="shared" si="0"/>
        <v>#DIV/0!</v>
      </c>
    </row>
    <row r="30" spans="1:6" ht="37.5" customHeight="1" x14ac:dyDescent="0.25">
      <c r="A30" s="21" t="s">
        <v>1211</v>
      </c>
      <c r="B30" s="19">
        <v>4</v>
      </c>
      <c r="C30" s="19">
        <v>12</v>
      </c>
      <c r="D30" s="25">
        <v>6826090</v>
      </c>
      <c r="E30" s="25">
        <v>407126.67</v>
      </c>
      <c r="F30" s="26">
        <f t="shared" si="0"/>
        <v>5.9642733980946634</v>
      </c>
    </row>
    <row r="31" spans="1:6" s="91" customFormat="1" ht="39" customHeight="1" x14ac:dyDescent="0.25">
      <c r="A31" s="79" t="s">
        <v>1212</v>
      </c>
      <c r="B31" s="80">
        <v>5</v>
      </c>
      <c r="C31" s="80">
        <v>0</v>
      </c>
      <c r="D31" s="92">
        <f>D32+D33+D34</f>
        <v>489366757.00999999</v>
      </c>
      <c r="E31" s="92">
        <f>E32+E33+E34</f>
        <v>241348715.28999999</v>
      </c>
      <c r="F31" s="94">
        <f t="shared" si="0"/>
        <v>49.318575860081999</v>
      </c>
    </row>
    <row r="32" spans="1:6" ht="43.5" customHeight="1" x14ac:dyDescent="0.25">
      <c r="A32" s="21" t="s">
        <v>1213</v>
      </c>
      <c r="B32" s="19">
        <v>5</v>
      </c>
      <c r="C32" s="19">
        <v>1</v>
      </c>
      <c r="D32" s="27">
        <v>5305700</v>
      </c>
      <c r="E32" s="28">
        <v>3321577.34</v>
      </c>
      <c r="F32" s="26">
        <f t="shared" si="0"/>
        <v>62.603941798443188</v>
      </c>
    </row>
    <row r="33" spans="1:6" ht="26.25" customHeight="1" x14ac:dyDescent="0.25">
      <c r="A33" s="21" t="s">
        <v>1214</v>
      </c>
      <c r="B33" s="19">
        <v>5</v>
      </c>
      <c r="C33" s="19">
        <v>2</v>
      </c>
      <c r="D33" s="27">
        <v>427290557.00999999</v>
      </c>
      <c r="E33" s="28">
        <v>209973745.31999999</v>
      </c>
      <c r="F33" s="26">
        <f t="shared" si="0"/>
        <v>49.140740855428248</v>
      </c>
    </row>
    <row r="34" spans="1:6" ht="24" customHeight="1" x14ac:dyDescent="0.25">
      <c r="A34" s="21" t="s">
        <v>1215</v>
      </c>
      <c r="B34" s="19">
        <v>5</v>
      </c>
      <c r="C34" s="19">
        <v>3</v>
      </c>
      <c r="D34" s="27">
        <v>56770500</v>
      </c>
      <c r="E34" s="28">
        <v>28053392.629999999</v>
      </c>
      <c r="F34" s="26">
        <f t="shared" si="0"/>
        <v>49.415440466439435</v>
      </c>
    </row>
    <row r="35" spans="1:6" ht="26.25" hidden="1" customHeight="1" x14ac:dyDescent="0.25">
      <c r="A35" s="21" t="s">
        <v>1216</v>
      </c>
      <c r="B35" s="19">
        <v>5</v>
      </c>
      <c r="C35" s="19">
        <v>5</v>
      </c>
      <c r="D35" s="25">
        <v>0</v>
      </c>
      <c r="E35" s="25">
        <v>0</v>
      </c>
      <c r="F35" s="26" t="e">
        <f t="shared" si="0"/>
        <v>#DIV/0!</v>
      </c>
    </row>
    <row r="36" spans="1:6" s="91" customFormat="1" ht="43.5" customHeight="1" x14ac:dyDescent="0.25">
      <c r="A36" s="22" t="s">
        <v>1217</v>
      </c>
      <c r="B36" s="16">
        <v>6</v>
      </c>
      <c r="C36" s="16">
        <v>0</v>
      </c>
      <c r="D36" s="92">
        <f>D38</f>
        <v>1600000</v>
      </c>
      <c r="E36" s="93">
        <f>E38</f>
        <v>540375</v>
      </c>
      <c r="F36" s="90">
        <f t="shared" si="0"/>
        <v>33.7734375</v>
      </c>
    </row>
    <row r="37" spans="1:6" ht="48.75" hidden="1" customHeight="1" x14ac:dyDescent="0.25">
      <c r="A37" s="21" t="s">
        <v>1218</v>
      </c>
      <c r="B37" s="19">
        <v>6</v>
      </c>
      <c r="C37" s="19">
        <v>3</v>
      </c>
      <c r="D37" s="25">
        <v>0</v>
      </c>
      <c r="E37" s="25">
        <v>0</v>
      </c>
      <c r="F37" s="26" t="e">
        <f t="shared" si="0"/>
        <v>#DIV/0!</v>
      </c>
    </row>
    <row r="38" spans="1:6" ht="33.75" customHeight="1" x14ac:dyDescent="0.25">
      <c r="A38" s="21" t="s">
        <v>1219</v>
      </c>
      <c r="B38" s="19">
        <v>6</v>
      </c>
      <c r="C38" s="19">
        <v>5</v>
      </c>
      <c r="D38" s="27">
        <v>1600000</v>
      </c>
      <c r="E38" s="28">
        <v>540375</v>
      </c>
      <c r="F38" s="26">
        <f t="shared" si="0"/>
        <v>33.7734375</v>
      </c>
    </row>
    <row r="39" spans="1:6" s="91" customFormat="1" x14ac:dyDescent="0.25">
      <c r="A39" s="22" t="s">
        <v>1220</v>
      </c>
      <c r="B39" s="16">
        <v>7</v>
      </c>
      <c r="C39" s="16">
        <v>0</v>
      </c>
      <c r="D39" s="92">
        <f>D40+D41+D42+D46+D47</f>
        <v>2518726420.6299996</v>
      </c>
      <c r="E39" s="92">
        <f>E40+E41+E42+E46+E47</f>
        <v>1506819002.97</v>
      </c>
      <c r="F39" s="90">
        <f t="shared" si="0"/>
        <v>59.824639572927694</v>
      </c>
    </row>
    <row r="40" spans="1:6" ht="30" customHeight="1" x14ac:dyDescent="0.25">
      <c r="A40" s="21" t="s">
        <v>1221</v>
      </c>
      <c r="B40" s="19">
        <v>7</v>
      </c>
      <c r="C40" s="19">
        <v>1</v>
      </c>
      <c r="D40" s="27">
        <v>789059474.34000003</v>
      </c>
      <c r="E40" s="28">
        <v>476834688.29000002</v>
      </c>
      <c r="F40" s="26">
        <f t="shared" si="0"/>
        <v>60.430766475346246</v>
      </c>
    </row>
    <row r="41" spans="1:6" ht="22.5" customHeight="1" x14ac:dyDescent="0.25">
      <c r="A41" s="21" t="s">
        <v>1222</v>
      </c>
      <c r="B41" s="19">
        <v>7</v>
      </c>
      <c r="C41" s="19">
        <v>2</v>
      </c>
      <c r="D41" s="27">
        <v>1380791342.8599999</v>
      </c>
      <c r="E41" s="28">
        <v>810589443.10000002</v>
      </c>
      <c r="F41" s="26">
        <f t="shared" si="0"/>
        <v>58.704702002334805</v>
      </c>
    </row>
    <row r="42" spans="1:6" ht="26.25" customHeight="1" x14ac:dyDescent="0.25">
      <c r="A42" s="21" t="s">
        <v>1223</v>
      </c>
      <c r="B42" s="19">
        <v>7</v>
      </c>
      <c r="C42" s="19">
        <v>3</v>
      </c>
      <c r="D42" s="27">
        <v>242614597.43000001</v>
      </c>
      <c r="E42" s="28">
        <v>151228200.53999999</v>
      </c>
      <c r="F42" s="26">
        <f t="shared" si="0"/>
        <v>62.332688198463771</v>
      </c>
    </row>
    <row r="43" spans="1:6" ht="36" hidden="1" customHeight="1" x14ac:dyDescent="0.25">
      <c r="A43" s="21" t="s">
        <v>1224</v>
      </c>
      <c r="B43" s="19">
        <v>7</v>
      </c>
      <c r="C43" s="19">
        <v>4</v>
      </c>
      <c r="D43" s="25">
        <v>0</v>
      </c>
      <c r="E43" s="25">
        <v>0</v>
      </c>
      <c r="F43" s="26" t="e">
        <f t="shared" si="0"/>
        <v>#DIV/0!</v>
      </c>
    </row>
    <row r="44" spans="1:6" ht="51" hidden="1" customHeight="1" x14ac:dyDescent="0.25">
      <c r="A44" s="21" t="s">
        <v>1225</v>
      </c>
      <c r="B44" s="19">
        <v>7</v>
      </c>
      <c r="C44" s="19">
        <v>5</v>
      </c>
      <c r="D44" s="25">
        <v>0</v>
      </c>
      <c r="E44" s="25">
        <v>0</v>
      </c>
      <c r="F44" s="26" t="e">
        <f t="shared" si="0"/>
        <v>#DIV/0!</v>
      </c>
    </row>
    <row r="45" spans="1:6" hidden="1" x14ac:dyDescent="0.25">
      <c r="A45" s="21" t="s">
        <v>1226</v>
      </c>
      <c r="B45" s="19">
        <v>7</v>
      </c>
      <c r="C45" s="19">
        <v>6</v>
      </c>
      <c r="D45" s="25">
        <v>0</v>
      </c>
      <c r="E45" s="25">
        <v>0</v>
      </c>
      <c r="F45" s="26" t="e">
        <f t="shared" si="0"/>
        <v>#DIV/0!</v>
      </c>
    </row>
    <row r="46" spans="1:6" x14ac:dyDescent="0.25">
      <c r="A46" s="21" t="s">
        <v>1227</v>
      </c>
      <c r="B46" s="19">
        <v>7</v>
      </c>
      <c r="C46" s="19">
        <v>7</v>
      </c>
      <c r="D46" s="27">
        <v>5252500</v>
      </c>
      <c r="E46" s="28">
        <v>21000</v>
      </c>
      <c r="F46" s="26">
        <f t="shared" si="0"/>
        <v>0.39980961446930036</v>
      </c>
    </row>
    <row r="47" spans="1:6" ht="40.5" customHeight="1" x14ac:dyDescent="0.25">
      <c r="A47" s="21" t="s">
        <v>1228</v>
      </c>
      <c r="B47" s="19">
        <v>7</v>
      </c>
      <c r="C47" s="19">
        <v>9</v>
      </c>
      <c r="D47" s="27">
        <v>101008506</v>
      </c>
      <c r="E47" s="28">
        <v>68145671.040000007</v>
      </c>
      <c r="F47" s="26">
        <f t="shared" si="0"/>
        <v>67.465279646844806</v>
      </c>
    </row>
    <row r="48" spans="1:6" s="91" customFormat="1" ht="30" customHeight="1" x14ac:dyDescent="0.25">
      <c r="A48" s="22" t="s">
        <v>1229</v>
      </c>
      <c r="B48" s="16">
        <v>8</v>
      </c>
      <c r="C48" s="16">
        <v>0</v>
      </c>
      <c r="D48" s="92">
        <v>84211218.090000004</v>
      </c>
      <c r="E48" s="93">
        <v>44586203.93</v>
      </c>
      <c r="F48" s="90">
        <f t="shared" si="0"/>
        <v>52.945682227691904</v>
      </c>
    </row>
    <row r="49" spans="1:6" x14ac:dyDescent="0.25">
      <c r="A49" s="21" t="s">
        <v>1230</v>
      </c>
      <c r="B49" s="19">
        <v>8</v>
      </c>
      <c r="C49" s="19">
        <v>1</v>
      </c>
      <c r="D49" s="27">
        <v>84211218.090000004</v>
      </c>
      <c r="E49" s="28">
        <v>44586203.93</v>
      </c>
      <c r="F49" s="26">
        <f t="shared" si="0"/>
        <v>52.945682227691904</v>
      </c>
    </row>
    <row r="50" spans="1:6" ht="0.75" customHeight="1" x14ac:dyDescent="0.25">
      <c r="A50" s="21" t="s">
        <v>1231</v>
      </c>
      <c r="B50" s="19">
        <v>8</v>
      </c>
      <c r="C50" s="19">
        <v>4</v>
      </c>
      <c r="D50" s="25">
        <v>0</v>
      </c>
      <c r="E50" s="25">
        <v>0</v>
      </c>
      <c r="F50" s="26" t="e">
        <f t="shared" si="0"/>
        <v>#DIV/0!</v>
      </c>
    </row>
    <row r="51" spans="1:6" s="91" customFormat="1" ht="42" customHeight="1" x14ac:dyDescent="0.25">
      <c r="A51" s="22" t="s">
        <v>1232</v>
      </c>
      <c r="B51" s="16">
        <v>10</v>
      </c>
      <c r="C51" s="16">
        <v>0</v>
      </c>
      <c r="D51" s="92">
        <v>194135400</v>
      </c>
      <c r="E51" s="93">
        <v>131060216.66</v>
      </c>
      <c r="F51" s="90">
        <f t="shared" si="0"/>
        <v>67.509695120003883</v>
      </c>
    </row>
    <row r="52" spans="1:6" ht="40.5" customHeight="1" x14ac:dyDescent="0.25">
      <c r="A52" s="21" t="s">
        <v>1233</v>
      </c>
      <c r="B52" s="19">
        <v>10</v>
      </c>
      <c r="C52" s="19">
        <v>1</v>
      </c>
      <c r="D52" s="27">
        <v>3200000</v>
      </c>
      <c r="E52" s="28">
        <v>2055303.51</v>
      </c>
      <c r="F52" s="26">
        <f t="shared" si="0"/>
        <v>64.228234687499992</v>
      </c>
    </row>
    <row r="53" spans="1:6" ht="37.5" customHeight="1" x14ac:dyDescent="0.25">
      <c r="A53" s="21" t="s">
        <v>1234</v>
      </c>
      <c r="B53" s="19">
        <v>10</v>
      </c>
      <c r="C53" s="19">
        <v>2</v>
      </c>
      <c r="D53" s="27">
        <v>65130700</v>
      </c>
      <c r="E53" s="28">
        <v>43578263.509999998</v>
      </c>
      <c r="F53" s="26">
        <f t="shared" si="0"/>
        <v>66.90894387746485</v>
      </c>
    </row>
    <row r="54" spans="1:6" ht="34.5" customHeight="1" x14ac:dyDescent="0.25">
      <c r="A54" s="21" t="s">
        <v>1235</v>
      </c>
      <c r="B54" s="19">
        <v>10</v>
      </c>
      <c r="C54" s="19">
        <v>3</v>
      </c>
      <c r="D54" s="27">
        <v>3104300</v>
      </c>
      <c r="E54" s="28">
        <v>3104300</v>
      </c>
      <c r="F54" s="26">
        <f t="shared" si="0"/>
        <v>100</v>
      </c>
    </row>
    <row r="55" spans="1:6" ht="32.25" customHeight="1" x14ac:dyDescent="0.25">
      <c r="A55" s="21" t="s">
        <v>1236</v>
      </c>
      <c r="B55" s="19">
        <v>10</v>
      </c>
      <c r="C55" s="19">
        <v>4</v>
      </c>
      <c r="D55" s="27">
        <v>86651400</v>
      </c>
      <c r="E55" s="28">
        <v>58553709.579999998</v>
      </c>
      <c r="F55" s="26">
        <f t="shared" si="0"/>
        <v>67.573875990462923</v>
      </c>
    </row>
    <row r="56" spans="1:6" ht="34.5" customHeight="1" x14ac:dyDescent="0.25">
      <c r="A56" s="21" t="s">
        <v>1237</v>
      </c>
      <c r="B56" s="19">
        <v>10</v>
      </c>
      <c r="C56" s="19">
        <v>6</v>
      </c>
      <c r="D56" s="27">
        <v>36049000</v>
      </c>
      <c r="E56" s="28">
        <v>23768640.059999999</v>
      </c>
      <c r="F56" s="26">
        <f t="shared" si="0"/>
        <v>65.934256317789675</v>
      </c>
    </row>
    <row r="57" spans="1:6" s="91" customFormat="1" ht="26.25" customHeight="1" x14ac:dyDescent="0.25">
      <c r="A57" s="22" t="s">
        <v>1238</v>
      </c>
      <c r="B57" s="16">
        <v>11</v>
      </c>
      <c r="C57" s="16">
        <v>0</v>
      </c>
      <c r="D57" s="92">
        <f>D58</f>
        <v>80799157.099999994</v>
      </c>
      <c r="E57" s="93">
        <f>E58</f>
        <v>14680305.08</v>
      </c>
      <c r="F57" s="90">
        <f t="shared" si="0"/>
        <v>18.168883942478654</v>
      </c>
    </row>
    <row r="58" spans="1:6" x14ac:dyDescent="0.25">
      <c r="A58" s="21" t="s">
        <v>1239</v>
      </c>
      <c r="B58" s="19">
        <v>11</v>
      </c>
      <c r="C58" s="19">
        <v>2</v>
      </c>
      <c r="D58" s="27">
        <v>80799157.099999994</v>
      </c>
      <c r="E58" s="28">
        <v>14680305.08</v>
      </c>
      <c r="F58" s="26">
        <f t="shared" si="0"/>
        <v>18.168883942478654</v>
      </c>
    </row>
    <row r="59" spans="1:6" s="91" customFormat="1" ht="30.75" customHeight="1" x14ac:dyDescent="0.25">
      <c r="A59" s="22" t="s">
        <v>1240</v>
      </c>
      <c r="B59" s="16">
        <v>12</v>
      </c>
      <c r="C59" s="16">
        <v>0</v>
      </c>
      <c r="D59" s="92">
        <f>D60</f>
        <v>7168000</v>
      </c>
      <c r="E59" s="93">
        <f>E60</f>
        <v>6056816</v>
      </c>
      <c r="F59" s="90">
        <f t="shared" si="0"/>
        <v>84.497991071428572</v>
      </c>
    </row>
    <row r="60" spans="1:6" ht="36.75" customHeight="1" x14ac:dyDescent="0.25">
      <c r="A60" s="21" t="s">
        <v>1241</v>
      </c>
      <c r="B60" s="19">
        <v>12</v>
      </c>
      <c r="C60" s="19">
        <v>2</v>
      </c>
      <c r="D60" s="27">
        <v>7168000</v>
      </c>
      <c r="E60" s="28">
        <v>6056816</v>
      </c>
      <c r="F60" s="26">
        <f t="shared" si="0"/>
        <v>84.497991071428572</v>
      </c>
    </row>
    <row r="61" spans="1:6" s="91" customFormat="1" ht="66" customHeight="1" x14ac:dyDescent="0.25">
      <c r="A61" s="22" t="s">
        <v>1242</v>
      </c>
      <c r="B61" s="16">
        <v>14</v>
      </c>
      <c r="C61" s="16">
        <v>0</v>
      </c>
      <c r="D61" s="92">
        <f>D62+D63</f>
        <v>137958962.80000001</v>
      </c>
      <c r="E61" s="92">
        <f>E62+E63</f>
        <v>90071351.379999995</v>
      </c>
      <c r="F61" s="90">
        <f t="shared" si="0"/>
        <v>65.288510113385684</v>
      </c>
    </row>
    <row r="62" spans="1:6" ht="68.25" customHeight="1" x14ac:dyDescent="0.25">
      <c r="A62" s="21" t="s">
        <v>1243</v>
      </c>
      <c r="B62" s="19">
        <v>14</v>
      </c>
      <c r="C62" s="19">
        <v>1</v>
      </c>
      <c r="D62" s="27">
        <v>80799800</v>
      </c>
      <c r="E62" s="28">
        <v>60599400</v>
      </c>
      <c r="F62" s="26">
        <f t="shared" si="0"/>
        <v>74.999443067928382</v>
      </c>
    </row>
    <row r="63" spans="1:6" ht="39.75" customHeight="1" x14ac:dyDescent="0.25">
      <c r="A63" s="21" t="s">
        <v>1244</v>
      </c>
      <c r="B63" s="19">
        <v>14</v>
      </c>
      <c r="C63" s="19">
        <v>3</v>
      </c>
      <c r="D63" s="27">
        <v>57159162.799999997</v>
      </c>
      <c r="E63" s="28">
        <v>29471951.379999999</v>
      </c>
      <c r="F63" s="26">
        <f t="shared" si="0"/>
        <v>51.5612019775769</v>
      </c>
    </row>
    <row r="64" spans="1:6" x14ac:dyDescent="0.25">
      <c r="A64" s="23" t="s">
        <v>1245</v>
      </c>
      <c r="B64" s="24"/>
      <c r="C64" s="24"/>
      <c r="D64" s="29">
        <f>D5+D15+D17+D21+D31+D36+D39+D48+D51+D57+D59+D61</f>
        <v>3995913771.6999998</v>
      </c>
      <c r="E64" s="29">
        <f>E5+E15+E17+E21+E31+E36+E39+E48+E51+E57+E59+E61</f>
        <v>2283002290.4900002</v>
      </c>
      <c r="F64" s="26">
        <f t="shared" si="0"/>
        <v>57.133422314033879</v>
      </c>
    </row>
  </sheetData>
  <mergeCells count="2">
    <mergeCell ref="E1:F1"/>
    <mergeCell ref="A2:F2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9CD0AC-6E08-4DE3-9C5D-24C2ABA58C8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</vt:lpstr>
      <vt:lpstr>Разделы, подразделы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Светлана Александровна Бурова</cp:lastModifiedBy>
  <cp:lastPrinted>2020-11-26T09:01:04Z</cp:lastPrinted>
  <dcterms:created xsi:type="dcterms:W3CDTF">2020-07-08T09:16:37Z</dcterms:created>
  <dcterms:modified xsi:type="dcterms:W3CDTF">2020-11-26T09:01:22Z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SV_0503117M_20160101_605.xlsx</vt:lpwstr>
  </property>
  <property fmtid="{D5CDD505-2E9C-101B-9397-08002B2CF9AE}" pid="3" name="Название отчета">
    <vt:lpwstr>SV_0503117M_20160101_605.xlsx</vt:lpwstr>
  </property>
  <property fmtid="{D5CDD505-2E9C-101B-9397-08002B2CF9AE}" pid="4" name="Версия клиента">
    <vt:lpwstr>19.2.2.31500</vt:lpwstr>
  </property>
  <property fmtid="{D5CDD505-2E9C-101B-9397-08002B2CF9AE}" pid="5" name="Версия базы">
    <vt:lpwstr>19.2.0.218629057</vt:lpwstr>
  </property>
  <property fmtid="{D5CDD505-2E9C-101B-9397-08002B2CF9AE}" pid="6" name="Тип сервера">
    <vt:lpwstr>MSSQL</vt:lpwstr>
  </property>
  <property fmtid="{D5CDD505-2E9C-101B-9397-08002B2CF9AE}" pid="7" name="Сервер">
    <vt:lpwstr>NOVSQLPRIMESVOD\NOVSQLPRIMESVOD</vt:lpwstr>
  </property>
  <property fmtid="{D5CDD505-2E9C-101B-9397-08002B2CF9AE}" pid="8" name="База">
    <vt:lpwstr>novsvod</vt:lpwstr>
  </property>
  <property fmtid="{D5CDD505-2E9C-101B-9397-08002B2CF9AE}" pid="9" name="Пользователь">
    <vt:lpwstr>200010200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