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СВОД" sheetId="1" state="visible" r:id="rId1"/>
  </sheets>
  <definedNames>
    <definedName name="Print_Titles" localSheetId="0" hidden="0">'СВОД'!$4:$4</definedName>
    <definedName name="_xlnm.Print_Area" localSheetId="0" hidden="0">'СВОД'!$A$1:$CI$39</definedName>
  </definedNames>
  <calcPr/>
</workbook>
</file>

<file path=xl/sharedStrings.xml><?xml version="1.0" encoding="utf-8"?>
<sst xmlns="http://schemas.openxmlformats.org/spreadsheetml/2006/main" count="39" uniqueCount="39">
  <si>
    <t xml:space="preserve">Расчет иных межбюджетных трансфертов на осуществление осуществление  полномочий по организации в границах поселений тепло-, 
водоснабжения, водоотведения и снабжения населения топливом Новосибирского района Новосибирской области</t>
  </si>
  <si>
    <t>МО</t>
  </si>
  <si>
    <t>Теплоснабжение</t>
  </si>
  <si>
    <t>Водоснабжение</t>
  </si>
  <si>
    <t>Водоотведение</t>
  </si>
  <si>
    <t xml:space="preserve">Снабжение населения топливом</t>
  </si>
  <si>
    <t>Проектирование</t>
  </si>
  <si>
    <t>ИТОГО</t>
  </si>
  <si>
    <t>Примечание</t>
  </si>
  <si>
    <t>км.</t>
  </si>
  <si>
    <t>руб.</t>
  </si>
  <si>
    <t>числ.</t>
  </si>
  <si>
    <t>Барышевский</t>
  </si>
  <si>
    <t xml:space="preserve">полномочия не передавались</t>
  </si>
  <si>
    <t xml:space="preserve">Берёзовский </t>
  </si>
  <si>
    <t>Боровской</t>
  </si>
  <si>
    <t xml:space="preserve">полномочия переданы в полном объеме</t>
  </si>
  <si>
    <t>Верх-Тулинский</t>
  </si>
  <si>
    <t>Каменский</t>
  </si>
  <si>
    <t xml:space="preserve">полномочия переданы в части водоснабжения,водоотведения</t>
  </si>
  <si>
    <t xml:space="preserve">р.п. Краснообск</t>
  </si>
  <si>
    <t>Криводановский</t>
  </si>
  <si>
    <t>Кубовинский</t>
  </si>
  <si>
    <t>Кудряшовский</t>
  </si>
  <si>
    <t>Мичуринский</t>
  </si>
  <si>
    <t xml:space="preserve">в рамках муниципальной программы</t>
  </si>
  <si>
    <t xml:space="preserve">полномочия переданы в части проектирования</t>
  </si>
  <si>
    <t>Морской</t>
  </si>
  <si>
    <t>Мочищенский</t>
  </si>
  <si>
    <t>Новолуговской</t>
  </si>
  <si>
    <t xml:space="preserve">полномочия переданы , кроме части теплоснабжения</t>
  </si>
  <si>
    <t>Плотниковский</t>
  </si>
  <si>
    <t>Раздольненский</t>
  </si>
  <si>
    <t>Станционный</t>
  </si>
  <si>
    <t>Толмачёвский</t>
  </si>
  <si>
    <t>Ярковский</t>
  </si>
  <si>
    <t xml:space="preserve">1) Норматив затрат на исполнение переданных полномочий в части тепло-,водоснабжения,водоотведения (содержания 1 км.сетей) - 13 500,0 руб.</t>
  </si>
  <si>
    <t xml:space="preserve">2) Норматив затрат на исполнение переданных полномочий в части набжения населения топливом - 20,0 руб. на одного жителя.</t>
  </si>
  <si>
    <t xml:space="preserve">Исполнитель А.В.Антонов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</si>
</sst>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_-* #,##0.0\ _₽_-;\-* #,##0.0\ _₽_-;_-* &quot;-&quot;?\ _₽_-;_-@_-"/>
    <numFmt numFmtId="165" formatCode="_-* #,##0\ _₽_-;\-* #,##0\ _₽_-;_-* &quot;-&quot;\ _₽_-;_-@_-"/>
    <numFmt numFmtId="166" formatCode="0.000"/>
    <numFmt numFmtId="167" formatCode="0.0"/>
  </numFmts>
  <fonts count="26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sz val="14.000000"/>
      <name val="Times New Roman"/>
    </font>
    <font>
      <sz val="12.000000"/>
      <name val="Arial Cyr"/>
    </font>
    <font>
      <sz val="14.000000"/>
      <color theme="1"/>
      <name val="Times New Roman"/>
    </font>
    <font>
      <b/>
      <sz val="10.000000"/>
      <color theme="1"/>
      <name val="Arial Cyr"/>
    </font>
    <font>
      <b/>
      <sz val="14.000000"/>
      <name val="Times New Roman"/>
    </font>
    <font>
      <b/>
      <sz val="14.000000"/>
      <color theme="1"/>
      <name val="Times New Roman"/>
    </font>
    <font>
      <b/>
      <sz val="14.000000"/>
      <color theme="1"/>
      <name val="Arial Cyr"/>
    </font>
  </fonts>
  <fills count="34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theme="0" tint="0"/>
        <bgColor theme="0" tint="0"/>
      </patternFill>
    </fill>
  </fills>
  <borders count="17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</borders>
  <cellStyleXfs count="48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6" fillId="0" borderId="3" numFmtId="0" applyNumberFormat="1" applyFont="1" applyFill="1" applyBorder="1"/>
    <xf fontId="7" fillId="0" borderId="4" numFmtId="0" applyNumberFormat="1" applyFont="1" applyFill="1" applyBorder="1"/>
    <xf fontId="8" fillId="0" borderId="5" numFmtId="0" applyNumberFormat="1" applyFont="1" applyFill="1" applyBorder="1"/>
    <xf fontId="8" fillId="0" borderId="0" numFmtId="0" applyNumberFormat="1" applyFont="1" applyFill="1" applyBorder="1"/>
    <xf fontId="9" fillId="0" borderId="6" numFmtId="0" applyNumberFormat="1" applyFont="1" applyFill="1" applyBorder="1"/>
    <xf fontId="10" fillId="28" borderId="7" numFmtId="0" applyNumberFormat="1" applyFont="1" applyFill="1" applyBorder="1"/>
    <xf fontId="11" fillId="0" borderId="0" numFmtId="0" applyNumberFormat="1" applyFont="1" applyFill="1" applyBorder="1"/>
    <xf fontId="12" fillId="29" borderId="0" numFmtId="0" applyNumberFormat="1" applyFont="1" applyFill="1" applyBorder="1"/>
    <xf fontId="0" fillId="0" borderId="0" numFmtId="0" applyNumberFormat="1" applyFont="1" applyFill="1" applyBorder="1"/>
    <xf fontId="13" fillId="30" borderId="0" numFmtId="0" applyNumberFormat="1" applyFont="1" applyFill="1" applyBorder="1"/>
    <xf fontId="14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5" fillId="0" borderId="9" numFmtId="0" applyNumberFormat="1" applyFont="1" applyFill="1" applyBorder="1"/>
    <xf fontId="16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7" fillId="32" borderId="0" numFmtId="0" applyNumberFormat="1" applyFont="1" applyFill="1" applyBorder="1"/>
  </cellStyleXfs>
  <cellXfs count="50">
    <xf fontId="0" fillId="0" borderId="0" numFmtId="0" xfId="0"/>
    <xf fontId="18" fillId="0" borderId="0" numFmtId="0" xfId="0" applyFont="1" applyAlignment="1">
      <alignment wrapText="1"/>
    </xf>
    <xf fontId="18" fillId="33" borderId="0" numFmtId="0" xfId="0" applyFont="1" applyFill="1" applyAlignment="1">
      <alignment wrapText="1"/>
    </xf>
    <xf fontId="19" fillId="0" borderId="0" numFmtId="0" xfId="0" applyFont="1" applyAlignment="1">
      <alignment wrapText="1"/>
    </xf>
    <xf fontId="20" fillId="0" borderId="0" numFmtId="0" xfId="0" applyFont="1" applyAlignment="1">
      <alignment horizontal="right" wrapText="1"/>
    </xf>
    <xf fontId="21" fillId="0" borderId="0" numFmtId="0" xfId="0" applyFont="1" applyAlignment="1">
      <alignment horizontal="center" vertical="center" wrapText="1"/>
    </xf>
    <xf fontId="18" fillId="0" borderId="0" numFmtId="0" xfId="0" applyFont="1" applyAlignment="1">
      <alignment horizontal="center" vertical="center" wrapText="1"/>
    </xf>
    <xf fontId="19" fillId="0" borderId="10" numFmtId="0" xfId="0" applyFont="1" applyBorder="1" applyAlignment="1">
      <alignment horizontal="center" vertical="center" wrapText="1"/>
    </xf>
    <xf fontId="19" fillId="0" borderId="11" numFmtId="0" xfId="0" applyFont="1" applyBorder="1" applyAlignment="1">
      <alignment horizontal="center" vertical="center" wrapText="1"/>
    </xf>
    <xf fontId="19" fillId="0" borderId="12" numFmtId="0" xfId="0" applyFont="1" applyBorder="1" applyAlignment="1">
      <alignment horizontal="center" vertical="center" wrapText="1"/>
    </xf>
    <xf fontId="19" fillId="0" borderId="13" numFmtId="0" xfId="0" applyFont="1" applyBorder="1" applyAlignment="1">
      <alignment horizontal="center" vertical="center" wrapText="1"/>
    </xf>
    <xf fontId="19" fillId="33" borderId="13" numFmtId="0" xfId="0" applyFont="1" applyFill="1" applyBorder="1" applyAlignment="1">
      <alignment horizontal="center" vertical="center" wrapText="1"/>
    </xf>
    <xf fontId="19" fillId="0" borderId="14" numFmtId="0" xfId="0" applyFont="1" applyBorder="1" applyAlignment="1">
      <alignment horizontal="center" vertical="center" wrapText="1"/>
    </xf>
    <xf fontId="19" fillId="0" borderId="15" numFmtId="0" xfId="0" applyFont="1" applyBorder="1" applyAlignment="1">
      <alignment horizontal="center" vertical="center" wrapText="1"/>
    </xf>
    <xf fontId="19" fillId="0" borderId="10" numFmtId="0" xfId="0" applyFont="1" applyBorder="1" applyAlignment="1">
      <alignment horizontal="center" vertical="top" wrapText="1"/>
    </xf>
    <xf fontId="19" fillId="0" borderId="0" numFmtId="0" xfId="0" applyFont="1" applyAlignment="1">
      <alignment horizontal="center" vertical="top" wrapText="1"/>
    </xf>
    <xf fontId="18" fillId="0" borderId="14" numFmtId="0" xfId="0" applyFont="1" applyBorder="1" applyAlignment="1">
      <alignment wrapText="1"/>
    </xf>
    <xf fontId="19" fillId="0" borderId="10" numFmtId="0" xfId="0" applyFont="1" applyBorder="1" applyAlignment="1">
      <alignment horizontal="center" wrapText="1"/>
    </xf>
    <xf fontId="19" fillId="33" borderId="11" numFmtId="0" xfId="0" applyFont="1" applyFill="1" applyBorder="1" applyAlignment="1">
      <alignment horizontal="center" vertical="center" wrapText="1"/>
    </xf>
    <xf fontId="18" fillId="0" borderId="16" numFmtId="0" xfId="0" applyFont="1" applyBorder="1" applyAlignment="1">
      <alignment wrapText="1"/>
    </xf>
    <xf fontId="19" fillId="0" borderId="14" numFmtId="0" xfId="0" applyFont="1" applyBorder="1" applyAlignment="1">
      <alignment wrapText="1"/>
    </xf>
    <xf fontId="19" fillId="0" borderId="10" numFmtId="164" xfId="0" applyNumberFormat="1" applyFont="1" applyBorder="1" applyAlignment="1">
      <alignment horizontal="center" vertical="center" wrapText="1"/>
    </xf>
    <xf fontId="19" fillId="33" borderId="11" numFmtId="164" xfId="0" applyNumberFormat="1" applyFont="1" applyFill="1" applyBorder="1" applyAlignment="1">
      <alignment horizontal="center" vertical="center" wrapText="1"/>
    </xf>
    <xf fontId="19" fillId="0" borderId="14" numFmtId="165" xfId="0" applyNumberFormat="1" applyFont="1" applyBorder="1" applyAlignment="1">
      <alignment horizontal="center" wrapText="1"/>
    </xf>
    <xf fontId="19" fillId="0" borderId="14" numFmtId="0" xfId="0" applyFont="1" applyBorder="1" applyAlignment="1">
      <alignment horizontal="center" wrapText="1"/>
    </xf>
    <xf fontId="19" fillId="0" borderId="14" numFmtId="164" xfId="0" applyNumberFormat="1" applyFont="1" applyBorder="1" applyAlignment="1">
      <alignment horizontal="center" wrapText="1"/>
    </xf>
    <xf fontId="19" fillId="33" borderId="10" numFmtId="0" xfId="0" applyFont="1" applyFill="1" applyBorder="1" applyAlignment="1">
      <alignment horizontal="center" vertical="center" wrapText="1"/>
    </xf>
    <xf fontId="19" fillId="33" borderId="14" numFmtId="165" xfId="0" applyNumberFormat="1" applyFont="1" applyFill="1" applyBorder="1" applyAlignment="1">
      <alignment horizontal="center" wrapText="1"/>
    </xf>
    <xf fontId="19" fillId="33" borderId="14" numFmtId="0" xfId="0" applyFont="1" applyFill="1" applyBorder="1" applyAlignment="1">
      <alignment horizontal="center" wrapText="1"/>
    </xf>
    <xf fontId="19" fillId="33" borderId="14" numFmtId="164" xfId="0" applyNumberFormat="1" applyFont="1" applyFill="1" applyBorder="1" applyAlignment="1">
      <alignment horizontal="center" wrapText="1"/>
    </xf>
    <xf fontId="18" fillId="0" borderId="14" numFmtId="164" xfId="0" applyNumberFormat="1" applyFont="1" applyBorder="1" applyAlignment="1">
      <alignment wrapText="1"/>
    </xf>
    <xf fontId="19" fillId="33" borderId="10" numFmtId="166" xfId="0" applyNumberFormat="1" applyFont="1" applyFill="1" applyBorder="1" applyAlignment="1">
      <alignment horizontal="center" vertical="center" wrapText="1"/>
    </xf>
    <xf fontId="19" fillId="33" borderId="10" numFmtId="2" xfId="0" applyNumberFormat="1" applyFont="1" applyFill="1" applyBorder="1" applyAlignment="1">
      <alignment horizontal="center" vertical="center" wrapText="1"/>
    </xf>
    <xf fontId="19" fillId="33" borderId="11" numFmtId="164" xfId="0" applyNumberFormat="1" applyFont="1" applyFill="1" applyBorder="1" applyAlignment="1">
      <alignment vertical="center" wrapText="1"/>
    </xf>
    <xf fontId="22" fillId="0" borderId="0" numFmtId="0" xfId="0" applyFont="1"/>
    <xf fontId="23" fillId="33" borderId="10" numFmtId="167" xfId="0" applyNumberFormat="1" applyFont="1" applyFill="1" applyBorder="1" applyAlignment="1">
      <alignment horizontal="center" vertical="center" wrapText="1"/>
    </xf>
    <xf fontId="23" fillId="33" borderId="10" numFmtId="0" xfId="0" applyFont="1" applyFill="1" applyBorder="1" applyAlignment="1">
      <alignment horizontal="center" vertical="center" wrapText="1"/>
    </xf>
    <xf fontId="23" fillId="33" borderId="10" numFmtId="2" xfId="0" applyNumberFormat="1" applyFont="1" applyFill="1" applyBorder="1" applyAlignment="1">
      <alignment horizontal="center" vertical="center" wrapText="1"/>
    </xf>
    <xf fontId="23" fillId="33" borderId="11" numFmtId="167" xfId="0" applyNumberFormat="1" applyFont="1" applyFill="1" applyBorder="1" applyAlignment="1">
      <alignment horizontal="center" vertical="center" wrapText="1"/>
    </xf>
    <xf fontId="23" fillId="33" borderId="14" numFmtId="167" xfId="0" applyNumberFormat="1" applyFont="1" applyFill="1" applyBorder="1" applyAlignment="1">
      <alignment horizontal="center" vertical="center" wrapText="1"/>
    </xf>
    <xf fontId="23" fillId="33" borderId="14" numFmtId="164" xfId="0" applyNumberFormat="1" applyFont="1" applyFill="1" applyBorder="1" applyAlignment="1">
      <alignment horizontal="center" vertical="center" wrapText="1"/>
    </xf>
    <xf fontId="24" fillId="33" borderId="14" numFmtId="164" xfId="0" applyNumberFormat="1" applyFont="1" applyFill="1" applyBorder="1" applyAlignment="1">
      <alignment horizontal="center" vertical="center"/>
    </xf>
    <xf fontId="24" fillId="0" borderId="14" numFmtId="164" xfId="0" applyNumberFormat="1" applyFont="1" applyBorder="1" applyAlignment="1">
      <alignment horizontal="center" vertical="center"/>
    </xf>
    <xf fontId="18" fillId="33" borderId="0" numFmtId="167" xfId="0" applyNumberFormat="1" applyFont="1" applyFill="1" applyAlignment="1">
      <alignment wrapText="1"/>
    </xf>
    <xf fontId="19" fillId="33" borderId="0" numFmtId="0" xfId="0" applyFont="1" applyFill="1" applyAlignment="1">
      <alignment horizontal="center" wrapText="1"/>
    </xf>
    <xf fontId="19" fillId="33" borderId="0" numFmtId="0" xfId="0" applyFont="1" applyFill="1" applyAlignment="1">
      <alignment horizontal="left" wrapText="1"/>
    </xf>
    <xf fontId="22" fillId="33" borderId="0" numFmtId="0" xfId="0" applyFont="1" applyFill="1"/>
    <xf fontId="25" fillId="33" borderId="0" numFmtId="0" xfId="0" applyFont="1" applyFill="1" applyAlignment="1">
      <alignment horizontal="center"/>
    </xf>
    <xf fontId="19" fillId="33" borderId="0" numFmtId="0" xfId="0" applyFont="1" applyFill="1" applyAlignment="1">
      <alignment wrapText="1"/>
    </xf>
    <xf fontId="25" fillId="33" borderId="0" numFmtId="0" xfId="0" applyFont="1" applyFill="1"/>
  </cellXfs>
  <cellStyles count="48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Денежный" xfId="28" builtinId="4"/>
    <cellStyle name="Денежный [0]" xfId="29" builtinId="7"/>
    <cellStyle name="Заголовок 1" xfId="30" builtinId="16"/>
    <cellStyle name="Заголовок 2" xfId="31" builtinId="17"/>
    <cellStyle name="Заголовок 3" xfId="32" builtinId="18"/>
    <cellStyle name="Заголовок 4" xfId="33" builtinId="19"/>
    <cellStyle name="Итог" xfId="34" builtinId="25"/>
    <cellStyle name="Контрольная ячейка" xfId="35" builtinId="23"/>
    <cellStyle name="Название" xfId="36" builtinId="15"/>
    <cellStyle name="Нейтральный" xfId="37" builtinId="28"/>
    <cellStyle name="Обычный" xfId="0" builtinId="0"/>
    <cellStyle name="Обычный 2" xfId="38"/>
    <cellStyle name="Плохой" xfId="39" builtinId="27"/>
    <cellStyle name="Пояснение" xfId="40" builtinId="53"/>
    <cellStyle name="Примечание" xfId="41" builtinId="10"/>
    <cellStyle name="Процентный" xfId="42" builtinId="5"/>
    <cellStyle name="Связанная ячейка" xfId="43" builtinId="24"/>
    <cellStyle name="Текст предупреждения" xfId="44" builtinId="11"/>
    <cellStyle name="Финансовый" xfId="45" builtinId="3"/>
    <cellStyle name="Финансовый [0]" xfId="46" builtinId="6"/>
    <cellStyle name="Хороший" xfId="47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10" workbookViewId="0">
      <pane xSplit="85" ySplit="6" topLeftCell="CH7" activePane="bottomRight" state="frozen"/>
      <selection activeCell="A35" activeCellId="0" sqref="35:36"/>
    </sheetView>
  </sheetViews>
  <sheetFormatPr baseColWidth="8" defaultColWidth="0.85546900000000003" defaultRowHeight="12.75" customHeight="1"/>
  <cols>
    <col customWidth="1" min="1" max="1" style="1" width="21.57421875"/>
    <col customWidth="1" min="2" max="3" style="1" width="15.7109375"/>
    <col customWidth="1" min="4" max="4" style="1" width="13.7109375"/>
    <col customWidth="1" min="5" max="5" style="1" width="18.7109375"/>
    <col customWidth="1" min="6" max="6" style="1" width="15.28125"/>
    <col customWidth="1" min="7" max="7" style="2" width="18.7109375"/>
    <col customWidth="1" min="8" max="8" style="1" width="12.7109375"/>
    <col customWidth="1" min="9" max="9" style="1" width="10.57421875"/>
    <col customWidth="1" min="10" max="10" style="1" width="17.00390625"/>
    <col customWidth="1" min="11" max="11" style="1" width="21.00390625"/>
    <col customWidth="1" min="12" max="12" style="3" width="19.8515625"/>
    <col customWidth="1" min="13" max="13" style="1" width="20.28125"/>
    <col customWidth="1" min="14" max="149" style="1" width="0.85546900000000003"/>
  </cols>
  <sheetData>
    <row r="1" s="1" customFormat="1" ht="17.25">
      <c r="A1" s="4"/>
      <c r="B1" s="4"/>
      <c r="C1" s="1"/>
      <c r="D1" s="1"/>
      <c r="E1" s="1"/>
      <c r="F1" s="1"/>
      <c r="G1" s="2"/>
      <c r="H1" s="1"/>
      <c r="I1" s="1"/>
      <c r="J1" s="1"/>
      <c r="K1" s="1"/>
      <c r="L1" s="3"/>
      <c r="M1" s="1"/>
      <c r="N1" s="1"/>
      <c r="O1" s="1"/>
      <c r="P1" s="1"/>
      <c r="Q1" s="1"/>
      <c r="R1" s="1"/>
      <c r="S1" s="1"/>
      <c r="T1" s="1"/>
      <c r="CS1" s="1"/>
    </row>
    <row r="2" s="1" customFormat="1" ht="57" customHeight="1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</row>
    <row r="3" s="1" customFormat="1" ht="6.75" customHeight="1">
      <c r="A3" s="6"/>
      <c r="B3" s="6"/>
      <c r="C3" s="1"/>
      <c r="D3" s="1"/>
      <c r="E3" s="1"/>
      <c r="F3" s="1"/>
      <c r="G3" s="2"/>
      <c r="H3" s="1"/>
      <c r="I3" s="1"/>
      <c r="J3" s="1"/>
      <c r="K3" s="1"/>
      <c r="L3" s="3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</row>
    <row r="4" ht="100.5" customHeight="1">
      <c r="A4" s="7" t="s">
        <v>1</v>
      </c>
      <c r="B4" s="8" t="s">
        <v>2</v>
      </c>
      <c r="C4" s="9"/>
      <c r="D4" s="10" t="s">
        <v>3</v>
      </c>
      <c r="E4" s="9"/>
      <c r="F4" s="11" t="s">
        <v>4</v>
      </c>
      <c r="G4" s="11"/>
      <c r="H4" s="12" t="s">
        <v>5</v>
      </c>
      <c r="I4" s="13"/>
      <c r="J4" s="13"/>
      <c r="K4" s="12" t="s">
        <v>6</v>
      </c>
      <c r="L4" s="12" t="s">
        <v>7</v>
      </c>
      <c r="M4" s="12" t="s">
        <v>8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</row>
    <row r="5" ht="17.25">
      <c r="A5" s="14">
        <v>6</v>
      </c>
      <c r="B5" s="14" t="s">
        <v>9</v>
      </c>
      <c r="C5" s="7" t="s">
        <v>10</v>
      </c>
      <c r="D5" s="15" t="s">
        <v>9</v>
      </c>
      <c r="E5" s="7" t="s">
        <v>10</v>
      </c>
      <c r="F5" s="15" t="s">
        <v>9</v>
      </c>
      <c r="G5" s="8" t="s">
        <v>10</v>
      </c>
      <c r="H5" s="12" t="s">
        <v>11</v>
      </c>
      <c r="I5" s="12"/>
      <c r="J5" s="12" t="s">
        <v>10</v>
      </c>
      <c r="K5" s="12"/>
      <c r="L5" s="12" t="s">
        <v>10</v>
      </c>
      <c r="M5" s="16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</row>
    <row r="6" s="1" customFormat="1" ht="12.75" customHeight="1">
      <c r="A6" s="17"/>
      <c r="B6" s="17"/>
      <c r="C6" s="7"/>
      <c r="D6" s="7"/>
      <c r="E6" s="7"/>
      <c r="F6" s="7"/>
      <c r="G6" s="18"/>
      <c r="H6" s="16"/>
      <c r="I6" s="19"/>
      <c r="J6" s="19"/>
      <c r="K6" s="19"/>
      <c r="L6" s="20"/>
      <c r="M6" s="1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</row>
    <row r="7" s="1" customFormat="1" ht="27.75" customHeight="1">
      <c r="A7" s="7" t="s">
        <v>12</v>
      </c>
      <c r="B7" s="7">
        <v>15.749000000000001</v>
      </c>
      <c r="C7" s="21">
        <f t="shared" ref="C7:C9" si="0">B7*13500</f>
        <v>212611.5</v>
      </c>
      <c r="D7" s="7">
        <v>56</v>
      </c>
      <c r="E7" s="21">
        <f t="shared" ref="E7:E9" si="1">D7*13500</f>
        <v>756000</v>
      </c>
      <c r="F7" s="7">
        <v>37</v>
      </c>
      <c r="G7" s="22">
        <f t="shared" ref="G7:G9" si="2">F7*13500</f>
        <v>499500</v>
      </c>
      <c r="H7" s="23">
        <v>12444</v>
      </c>
      <c r="I7" s="24"/>
      <c r="J7" s="25">
        <f t="shared" ref="J7:J9" si="3">H7*20</f>
        <v>248880</v>
      </c>
      <c r="K7" s="24"/>
      <c r="L7" s="20"/>
      <c r="M7" s="16" t="s">
        <v>13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</row>
    <row r="8" s="1" customFormat="1" ht="24.75" customHeight="1">
      <c r="A8" s="7" t="s">
        <v>14</v>
      </c>
      <c r="B8" s="7">
        <v>7.8399999999999999</v>
      </c>
      <c r="C8" s="21">
        <f t="shared" si="0"/>
        <v>105840</v>
      </c>
      <c r="D8" s="7">
        <v>27.699999999999999</v>
      </c>
      <c r="E8" s="21">
        <f t="shared" si="1"/>
        <v>373950</v>
      </c>
      <c r="F8" s="7">
        <v>4</v>
      </c>
      <c r="G8" s="22">
        <f t="shared" si="2"/>
        <v>54000</v>
      </c>
      <c r="H8" s="23">
        <v>4041</v>
      </c>
      <c r="I8" s="24"/>
      <c r="J8" s="25">
        <f t="shared" si="3"/>
        <v>80820</v>
      </c>
      <c r="K8" s="24"/>
      <c r="L8" s="20"/>
      <c r="M8" s="16" t="s">
        <v>13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</row>
    <row r="9" s="1" customFormat="1" ht="37.5" customHeight="1">
      <c r="A9" s="26" t="s">
        <v>15</v>
      </c>
      <c r="B9" s="26">
        <v>7.5700000000000003</v>
      </c>
      <c r="C9" s="21">
        <f t="shared" si="0"/>
        <v>102195</v>
      </c>
      <c r="D9" s="26">
        <v>27.800000000000001</v>
      </c>
      <c r="E9" s="21">
        <f t="shared" si="1"/>
        <v>375300</v>
      </c>
      <c r="F9" s="26"/>
      <c r="G9" s="22">
        <f t="shared" si="2"/>
        <v>0</v>
      </c>
      <c r="H9" s="27">
        <v>3171</v>
      </c>
      <c r="I9" s="28"/>
      <c r="J9" s="29">
        <f t="shared" si="3"/>
        <v>63420</v>
      </c>
      <c r="K9" s="28"/>
      <c r="L9" s="29">
        <f>C9+E9+J9</f>
        <v>540915</v>
      </c>
      <c r="M9" s="30" t="s">
        <v>16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</row>
    <row r="10" s="1" customFormat="1" ht="37.5" customHeight="1">
      <c r="A10" s="26" t="s">
        <v>17</v>
      </c>
      <c r="B10" s="26">
        <v>24.295000000000002</v>
      </c>
      <c r="C10" s="21">
        <f t="shared" ref="C10:C24" si="4">B10*13500</f>
        <v>327982.5</v>
      </c>
      <c r="D10" s="26">
        <v>87.579999999999998</v>
      </c>
      <c r="E10" s="21">
        <f t="shared" ref="E10:E24" si="5">D10*13500</f>
        <v>1182330</v>
      </c>
      <c r="F10" s="26">
        <v>3.5299999999999998</v>
      </c>
      <c r="G10" s="22">
        <f t="shared" ref="G10:G24" si="6">F10*13500</f>
        <v>47655</v>
      </c>
      <c r="H10" s="27">
        <v>12348</v>
      </c>
      <c r="I10" s="28"/>
      <c r="J10" s="29">
        <f t="shared" ref="J10:J24" si="7">H10*20</f>
        <v>246960</v>
      </c>
      <c r="K10" s="28"/>
      <c r="L10" s="29">
        <f>C10+E10+G10+J10</f>
        <v>1804927.5</v>
      </c>
      <c r="M10" s="30" t="s">
        <v>16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</row>
    <row r="11" s="1" customFormat="1" ht="48" customHeight="1">
      <c r="A11" s="26" t="s">
        <v>18</v>
      </c>
      <c r="B11" s="26">
        <v>1.5700000000000001</v>
      </c>
      <c r="C11" s="21">
        <f t="shared" si="4"/>
        <v>21195</v>
      </c>
      <c r="D11" s="26">
        <v>38.700000000000003</v>
      </c>
      <c r="E11" s="21">
        <f t="shared" si="5"/>
        <v>522450.00000000006</v>
      </c>
      <c r="F11" s="26">
        <v>6.5</v>
      </c>
      <c r="G11" s="22">
        <f t="shared" si="6"/>
        <v>87750</v>
      </c>
      <c r="H11" s="27">
        <v>9211</v>
      </c>
      <c r="I11" s="28"/>
      <c r="J11" s="29">
        <f t="shared" si="7"/>
        <v>184220</v>
      </c>
      <c r="K11" s="28"/>
      <c r="L11" s="29">
        <f>E11+G11</f>
        <v>610200</v>
      </c>
      <c r="M11" s="30" t="s">
        <v>19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</row>
    <row r="12" s="1" customFormat="1" ht="29.25" customHeight="1">
      <c r="A12" s="26" t="s">
        <v>20</v>
      </c>
      <c r="B12" s="26"/>
      <c r="C12" s="21">
        <f t="shared" si="4"/>
        <v>0</v>
      </c>
      <c r="D12" s="26">
        <v>16.899999999999999</v>
      </c>
      <c r="E12" s="21">
        <f t="shared" si="5"/>
        <v>228149.99999999997</v>
      </c>
      <c r="F12" s="26">
        <v>24.780000000000001</v>
      </c>
      <c r="G12" s="22">
        <f t="shared" si="6"/>
        <v>334530</v>
      </c>
      <c r="H12" s="27">
        <v>29463</v>
      </c>
      <c r="I12" s="28"/>
      <c r="J12" s="29">
        <f t="shared" si="7"/>
        <v>589260</v>
      </c>
      <c r="K12" s="28"/>
      <c r="L12" s="29"/>
      <c r="M12" s="30" t="s">
        <v>13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</row>
    <row r="13" s="1" customFormat="1" ht="39" customHeight="1">
      <c r="A13" s="26" t="s">
        <v>21</v>
      </c>
      <c r="B13" s="26">
        <v>1.9299999999999999</v>
      </c>
      <c r="C13" s="21">
        <f t="shared" si="4"/>
        <v>26055</v>
      </c>
      <c r="D13" s="26">
        <v>19.899999999999999</v>
      </c>
      <c r="E13" s="21">
        <f t="shared" si="5"/>
        <v>268650</v>
      </c>
      <c r="F13" s="26">
        <v>15.039999999999999</v>
      </c>
      <c r="G13" s="22">
        <f t="shared" si="6"/>
        <v>203040</v>
      </c>
      <c r="H13" s="27">
        <v>16245</v>
      </c>
      <c r="I13" s="28"/>
      <c r="J13" s="29">
        <f t="shared" si="7"/>
        <v>324900</v>
      </c>
      <c r="K13" s="28"/>
      <c r="L13" s="29">
        <f t="shared" ref="L13:L18" si="8">C13+E13+G13+J13</f>
        <v>822645</v>
      </c>
      <c r="M13" s="30" t="s">
        <v>16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</row>
    <row r="14" s="1" customFormat="1" ht="38.25" customHeight="1">
      <c r="A14" s="26" t="s">
        <v>22</v>
      </c>
      <c r="B14" s="26">
        <v>3.4199999999999999</v>
      </c>
      <c r="C14" s="21">
        <f t="shared" si="4"/>
        <v>46170</v>
      </c>
      <c r="D14" s="26">
        <v>21.399999999999999</v>
      </c>
      <c r="E14" s="21">
        <f t="shared" si="5"/>
        <v>288900</v>
      </c>
      <c r="F14" s="26">
        <v>2.9300000000000002</v>
      </c>
      <c r="G14" s="22">
        <f t="shared" si="6"/>
        <v>39555</v>
      </c>
      <c r="H14" s="27">
        <v>5127</v>
      </c>
      <c r="I14" s="28"/>
      <c r="J14" s="29">
        <f t="shared" si="7"/>
        <v>102540</v>
      </c>
      <c r="K14" s="28"/>
      <c r="L14" s="29">
        <f t="shared" si="8"/>
        <v>477165</v>
      </c>
      <c r="M14" s="30" t="s">
        <v>16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</row>
    <row r="15" s="2" customFormat="1" ht="29.25" customHeight="1">
      <c r="A15" s="26" t="s">
        <v>23</v>
      </c>
      <c r="B15" s="26">
        <v>13.081</v>
      </c>
      <c r="C15" s="21">
        <f t="shared" si="4"/>
        <v>176593.5</v>
      </c>
      <c r="D15" s="31">
        <v>29</v>
      </c>
      <c r="E15" s="21">
        <f t="shared" si="5"/>
        <v>391500</v>
      </c>
      <c r="F15" s="31">
        <v>1.21</v>
      </c>
      <c r="G15" s="22">
        <f t="shared" si="6"/>
        <v>16335</v>
      </c>
      <c r="H15" s="27">
        <v>7308</v>
      </c>
      <c r="I15" s="28"/>
      <c r="J15" s="29">
        <f t="shared" si="7"/>
        <v>146160</v>
      </c>
      <c r="K15" s="28"/>
      <c r="L15" s="29"/>
      <c r="M15" s="30" t="s">
        <v>13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</row>
    <row r="16" s="1" customFormat="1" ht="53.25" customHeight="1">
      <c r="A16" s="26" t="s">
        <v>24</v>
      </c>
      <c r="B16" s="26">
        <v>61.909999999999997</v>
      </c>
      <c r="C16" s="21">
        <f t="shared" si="4"/>
        <v>835785</v>
      </c>
      <c r="D16" s="32">
        <v>25.059999999999999</v>
      </c>
      <c r="E16" s="21">
        <f t="shared" si="5"/>
        <v>338310</v>
      </c>
      <c r="F16" s="32">
        <v>10.65</v>
      </c>
      <c r="G16" s="22">
        <f t="shared" si="6"/>
        <v>143775</v>
      </c>
      <c r="H16" s="27">
        <v>11424</v>
      </c>
      <c r="I16" s="28"/>
      <c r="J16" s="29">
        <f t="shared" si="7"/>
        <v>228480</v>
      </c>
      <c r="K16" s="28" t="s">
        <v>25</v>
      </c>
      <c r="L16" s="29">
        <v>4300000</v>
      </c>
      <c r="M16" s="30" t="s">
        <v>26</v>
      </c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</row>
    <row r="17" s="1" customFormat="1" ht="27" customHeight="1">
      <c r="A17" s="26" t="s">
        <v>27</v>
      </c>
      <c r="B17" s="26">
        <v>3.4809999999999999</v>
      </c>
      <c r="C17" s="21">
        <f t="shared" si="4"/>
        <v>46993.5</v>
      </c>
      <c r="D17" s="32">
        <v>25.5</v>
      </c>
      <c r="E17" s="21">
        <f t="shared" si="5"/>
        <v>344250</v>
      </c>
      <c r="F17" s="32">
        <v>1.1699999999999999</v>
      </c>
      <c r="G17" s="22">
        <f t="shared" si="6"/>
        <v>15794.999999999998</v>
      </c>
      <c r="H17" s="27">
        <v>4959</v>
      </c>
      <c r="I17" s="28"/>
      <c r="J17" s="29">
        <f t="shared" si="7"/>
        <v>99180</v>
      </c>
      <c r="K17" s="28"/>
      <c r="L17" s="29"/>
      <c r="M17" s="30" t="s">
        <v>13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</row>
    <row r="18" s="1" customFormat="1" ht="38.25" customHeight="1">
      <c r="A18" s="26" t="s">
        <v>28</v>
      </c>
      <c r="B18" s="26">
        <v>14.449999999999999</v>
      </c>
      <c r="C18" s="21">
        <f t="shared" si="4"/>
        <v>195075</v>
      </c>
      <c r="D18" s="32">
        <v>23.800000000000001</v>
      </c>
      <c r="E18" s="21">
        <f t="shared" si="5"/>
        <v>321300</v>
      </c>
      <c r="F18" s="32">
        <v>10.710000000000001</v>
      </c>
      <c r="G18" s="22">
        <f t="shared" si="6"/>
        <v>144585</v>
      </c>
      <c r="H18" s="27">
        <v>6030</v>
      </c>
      <c r="I18" s="28"/>
      <c r="J18" s="29">
        <f t="shared" si="7"/>
        <v>120600</v>
      </c>
      <c r="K18" s="28"/>
      <c r="L18" s="29">
        <f t="shared" si="8"/>
        <v>781560</v>
      </c>
      <c r="M18" s="30" t="s">
        <v>16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</row>
    <row r="19" s="1" customFormat="1" ht="38.25" customHeight="1">
      <c r="A19" s="26" t="s">
        <v>29</v>
      </c>
      <c r="B19" s="26">
        <v>4.7089999999999996</v>
      </c>
      <c r="C19" s="21">
        <f t="shared" si="4"/>
        <v>63571.499999999993</v>
      </c>
      <c r="D19" s="26">
        <v>24.02</v>
      </c>
      <c r="E19" s="21">
        <f t="shared" si="5"/>
        <v>324270</v>
      </c>
      <c r="F19" s="26">
        <v>1.4399999999999999</v>
      </c>
      <c r="G19" s="22">
        <f t="shared" si="6"/>
        <v>19440</v>
      </c>
      <c r="H19" s="27">
        <v>8427</v>
      </c>
      <c r="I19" s="28"/>
      <c r="J19" s="29">
        <f t="shared" si="7"/>
        <v>168540</v>
      </c>
      <c r="K19" s="28"/>
      <c r="L19" s="29">
        <f>E19+G19+J19</f>
        <v>512250</v>
      </c>
      <c r="M19" s="30" t="s">
        <v>30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</row>
    <row r="20" s="1" customFormat="1" ht="24.75" customHeight="1">
      <c r="A20" s="26" t="s">
        <v>31</v>
      </c>
      <c r="B20" s="26">
        <v>5.4299999999999997</v>
      </c>
      <c r="C20" s="21">
        <f t="shared" si="4"/>
        <v>73305</v>
      </c>
      <c r="D20" s="26">
        <v>7.8869999999999996</v>
      </c>
      <c r="E20" s="21">
        <f t="shared" si="5"/>
        <v>106474.5</v>
      </c>
      <c r="F20" s="26"/>
      <c r="G20" s="33">
        <f t="shared" si="6"/>
        <v>0</v>
      </c>
      <c r="H20" s="27">
        <v>1841</v>
      </c>
      <c r="I20" s="28"/>
      <c r="J20" s="29">
        <f t="shared" si="7"/>
        <v>36820</v>
      </c>
      <c r="K20" s="28"/>
      <c r="L20" s="29"/>
      <c r="M20" s="30" t="s">
        <v>13</v>
      </c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</row>
    <row r="21" s="1" customFormat="1" ht="38.25" customHeight="1">
      <c r="A21" s="26" t="s">
        <v>32</v>
      </c>
      <c r="B21" s="26">
        <v>5.1470000000000002</v>
      </c>
      <c r="C21" s="21">
        <f t="shared" si="4"/>
        <v>69484.5</v>
      </c>
      <c r="D21" s="26">
        <v>22</v>
      </c>
      <c r="E21" s="21">
        <f t="shared" si="5"/>
        <v>297000</v>
      </c>
      <c r="F21" s="26">
        <v>3.5</v>
      </c>
      <c r="G21" s="22">
        <f t="shared" si="6"/>
        <v>47250</v>
      </c>
      <c r="H21" s="27">
        <v>4987</v>
      </c>
      <c r="I21" s="28"/>
      <c r="J21" s="29">
        <f t="shared" si="7"/>
        <v>99740</v>
      </c>
      <c r="K21" s="28"/>
      <c r="L21" s="29">
        <f t="shared" ref="L21:L24" si="9">C21+E21+G21+J21</f>
        <v>513474.5</v>
      </c>
      <c r="M21" s="30" t="s">
        <v>16</v>
      </c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</row>
    <row r="22" s="1" customFormat="1" ht="38.25" customHeight="1">
      <c r="A22" s="26" t="s">
        <v>33</v>
      </c>
      <c r="B22" s="26">
        <v>14.5</v>
      </c>
      <c r="C22" s="21">
        <f t="shared" si="4"/>
        <v>195750</v>
      </c>
      <c r="D22" s="26">
        <v>31.899999999999999</v>
      </c>
      <c r="E22" s="21">
        <f t="shared" si="5"/>
        <v>430650</v>
      </c>
      <c r="F22" s="26">
        <v>4.1799999999999997</v>
      </c>
      <c r="G22" s="22">
        <f t="shared" si="6"/>
        <v>56429.999999999993</v>
      </c>
      <c r="H22" s="27">
        <v>10572</v>
      </c>
      <c r="I22" s="28"/>
      <c r="J22" s="29">
        <f t="shared" si="7"/>
        <v>211440</v>
      </c>
      <c r="K22" s="28"/>
      <c r="L22" s="29">
        <f t="shared" si="9"/>
        <v>894270</v>
      </c>
      <c r="M22" s="30" t="s">
        <v>16</v>
      </c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</row>
    <row r="23" s="1" customFormat="1" ht="38.25" customHeight="1">
      <c r="A23" s="26" t="s">
        <v>34</v>
      </c>
      <c r="B23" s="26">
        <v>1.3799999999999999</v>
      </c>
      <c r="C23" s="21">
        <f t="shared" si="4"/>
        <v>18630</v>
      </c>
      <c r="D23" s="32">
        <v>82.299999999999997</v>
      </c>
      <c r="E23" s="21">
        <f t="shared" si="5"/>
        <v>1111050</v>
      </c>
      <c r="F23" s="32">
        <v>20.559999999999999</v>
      </c>
      <c r="G23" s="22">
        <f t="shared" si="6"/>
        <v>277560</v>
      </c>
      <c r="H23" s="27">
        <v>13558</v>
      </c>
      <c r="I23" s="28"/>
      <c r="J23" s="29">
        <f t="shared" si="7"/>
        <v>271160</v>
      </c>
      <c r="K23" s="28"/>
      <c r="L23" s="29">
        <f t="shared" si="9"/>
        <v>1678400</v>
      </c>
      <c r="M23" s="30" t="s">
        <v>16</v>
      </c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</row>
    <row r="24" s="1" customFormat="1" ht="38.25" customHeight="1">
      <c r="A24" s="26" t="s">
        <v>35</v>
      </c>
      <c r="B24" s="26">
        <v>16.852</v>
      </c>
      <c r="C24" s="21">
        <f t="shared" si="4"/>
        <v>227502</v>
      </c>
      <c r="D24" s="32">
        <v>29.550000000000001</v>
      </c>
      <c r="E24" s="21">
        <f t="shared" si="5"/>
        <v>398925</v>
      </c>
      <c r="F24" s="32">
        <v>1.6000000000000001</v>
      </c>
      <c r="G24" s="22">
        <f t="shared" si="6"/>
        <v>21600</v>
      </c>
      <c r="H24" s="27">
        <v>5358</v>
      </c>
      <c r="I24" s="28"/>
      <c r="J24" s="29">
        <f t="shared" si="7"/>
        <v>107160</v>
      </c>
      <c r="K24" s="28"/>
      <c r="L24" s="29">
        <f t="shared" si="9"/>
        <v>755187</v>
      </c>
      <c r="M24" s="30" t="s">
        <v>16</v>
      </c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</row>
    <row r="25" s="34" customFormat="1" ht="42" customHeight="1">
      <c r="A25" s="35" t="s">
        <v>7</v>
      </c>
      <c r="B25" s="36"/>
      <c r="C25" s="35"/>
      <c r="D25" s="36"/>
      <c r="E25" s="35"/>
      <c r="F25" s="37"/>
      <c r="G25" s="38"/>
      <c r="H25" s="39"/>
      <c r="I25" s="39"/>
      <c r="J25" s="40"/>
      <c r="K25" s="39"/>
      <c r="L25" s="41">
        <f>L24+L23+L22+L21+L19+L18+L14+L13+L11+L10+L9+L16</f>
        <v>13690994</v>
      </c>
      <c r="M25" s="42">
        <f>L25-L16</f>
        <v>9390994</v>
      </c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4"/>
      <c r="BX25" s="34"/>
      <c r="BY25" s="34"/>
      <c r="BZ25" s="34"/>
      <c r="CA25" s="34"/>
      <c r="CB25" s="34"/>
      <c r="CC25" s="34"/>
      <c r="CD25" s="34"/>
      <c r="CE25" s="34"/>
      <c r="CF25" s="34"/>
      <c r="CG25" s="34"/>
      <c r="CH25" s="34"/>
      <c r="CI25" s="34"/>
      <c r="CJ25" s="34"/>
      <c r="CK25" s="34"/>
      <c r="CL25" s="34"/>
      <c r="CM25" s="34"/>
      <c r="CN25" s="34"/>
      <c r="CO25" s="34"/>
      <c r="CP25" s="34"/>
      <c r="CQ25" s="34"/>
      <c r="CR25" s="34"/>
      <c r="CS25" s="34"/>
      <c r="CT25" s="34"/>
      <c r="CU25" s="34"/>
      <c r="CV25" s="34"/>
      <c r="CW25" s="34"/>
      <c r="CX25" s="34"/>
      <c r="CY25" s="34"/>
      <c r="CZ25" s="34"/>
      <c r="DA25" s="34"/>
      <c r="DB25" s="34"/>
      <c r="DC25" s="34"/>
      <c r="DD25" s="34"/>
      <c r="DE25" s="34"/>
      <c r="DF25" s="34"/>
      <c r="DG25" s="34"/>
      <c r="DH25" s="34"/>
      <c r="DI25" s="34"/>
      <c r="DJ25" s="34"/>
      <c r="DK25" s="34"/>
      <c r="DL25" s="34"/>
      <c r="DM25" s="34"/>
      <c r="DN25" s="34"/>
      <c r="DO25" s="34"/>
      <c r="DP25" s="34"/>
      <c r="DQ25" s="34"/>
      <c r="DR25" s="34"/>
      <c r="DS25" s="34"/>
      <c r="DT25" s="34"/>
      <c r="DU25" s="34"/>
      <c r="DV25" s="34"/>
      <c r="DW25" s="34"/>
      <c r="DX25" s="34"/>
      <c r="DY25" s="34"/>
      <c r="DZ25" s="34"/>
      <c r="EA25" s="34"/>
      <c r="EB25" s="34"/>
      <c r="EC25" s="34"/>
      <c r="ED25" s="34"/>
      <c r="EE25" s="34"/>
      <c r="EF25" s="34"/>
      <c r="EG25" s="34"/>
      <c r="EH25" s="34"/>
      <c r="EI25" s="34"/>
      <c r="EJ25" s="34"/>
      <c r="EK25" s="34"/>
      <c r="EL25" s="34"/>
      <c r="EM25" s="34"/>
      <c r="EN25" s="34"/>
      <c r="EO25" s="34"/>
      <c r="EP25" s="34"/>
      <c r="EQ25" s="34"/>
      <c r="ER25" s="34"/>
      <c r="ES25" s="34"/>
    </row>
    <row r="26" ht="24.75" customHeight="1">
      <c r="A26" s="2"/>
      <c r="B26" s="2"/>
      <c r="C26" s="2"/>
      <c r="D26" s="2"/>
      <c r="E26" s="2"/>
      <c r="F26" s="2"/>
      <c r="G26" s="43"/>
      <c r="H26" s="2"/>
      <c r="I26" s="2"/>
      <c r="J26" s="2"/>
      <c r="K26" s="2"/>
      <c r="L26" s="44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</row>
    <row r="27" ht="17.25" customHeight="1">
      <c r="A27" s="45" t="s">
        <v>36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</row>
    <row r="28" ht="27" customHeight="1">
      <c r="A28" s="45" t="s">
        <v>37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DA28" s="1"/>
      <c r="DE28" s="1"/>
      <c r="DJ28" s="1"/>
    </row>
    <row r="29" s="34" customFormat="1" ht="41.25" customHeight="1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7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G29" s="34"/>
      <c r="DH29" s="34"/>
      <c r="DI29" s="34"/>
      <c r="DJ29" s="34"/>
      <c r="DK29" s="34"/>
      <c r="DL29" s="34"/>
    </row>
    <row r="30" ht="24.75" customHeight="1">
      <c r="A30" s="45" t="s">
        <v>38</v>
      </c>
      <c r="B30" s="45"/>
      <c r="C30" s="45"/>
      <c r="D30" s="45"/>
      <c r="E30" s="45"/>
      <c r="F30" s="45"/>
      <c r="G30" s="45"/>
      <c r="H30" s="2"/>
      <c r="I30" s="2"/>
      <c r="J30" s="2"/>
      <c r="K30" s="2"/>
      <c r="L30" s="44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</row>
    <row r="31" ht="22.5" customHeight="1">
      <c r="A31" s="45"/>
      <c r="B31" s="45"/>
      <c r="C31" s="45"/>
      <c r="D31" s="45"/>
      <c r="E31" s="45"/>
      <c r="F31" s="45"/>
      <c r="G31" s="45"/>
      <c r="H31" s="2"/>
      <c r="I31" s="2"/>
      <c r="J31" s="2"/>
      <c r="K31" s="2"/>
      <c r="L31" s="44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</row>
    <row r="32" ht="27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44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DA32" s="1"/>
      <c r="DE32" s="1"/>
      <c r="DJ32" s="1"/>
      <c r="DL32" s="1"/>
    </row>
    <row r="33" s="34" customFormat="1" ht="27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7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G33" s="34"/>
      <c r="DH33" s="34"/>
      <c r="DI33" s="34"/>
      <c r="DJ33" s="34"/>
      <c r="DK33" s="34"/>
      <c r="DL33" s="34"/>
      <c r="DM33" s="34"/>
    </row>
    <row r="34" ht="27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44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</row>
    <row r="35" ht="18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48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</row>
    <row r="36" ht="27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48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</row>
    <row r="37" ht="19.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48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</row>
    <row r="38" ht="33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48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</row>
    <row r="39" s="34" customFormat="1" ht="27" customHeight="1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9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  <c r="CT39" s="34"/>
      <c r="CU39" s="34"/>
      <c r="CV39" s="34"/>
      <c r="CW39" s="34"/>
      <c r="CX39" s="34"/>
      <c r="CY39" s="34"/>
      <c r="CZ39" s="34"/>
      <c r="DA39" s="34"/>
      <c r="DB39" s="34"/>
      <c r="DC39" s="34"/>
      <c r="DD39" s="34"/>
      <c r="DE39" s="34"/>
      <c r="DG39" s="34"/>
      <c r="DH39" s="34"/>
      <c r="DI39" s="34"/>
      <c r="DJ39" s="34"/>
      <c r="DK39" s="34"/>
      <c r="DL39" s="34"/>
    </row>
    <row r="40" ht="12.75" customHeight="1">
      <c r="A40" s="2"/>
      <c r="B40" s="2"/>
      <c r="C40" s="2"/>
      <c r="D40" s="2"/>
      <c r="E40" s="2"/>
      <c r="F40" s="2"/>
      <c r="H40" s="2"/>
      <c r="I40" s="2"/>
      <c r="J40" s="2"/>
      <c r="K40" s="2"/>
      <c r="L40" s="48"/>
    </row>
    <row r="41" ht="12.75" customHeight="1">
      <c r="A41" s="2"/>
      <c r="B41" s="2"/>
      <c r="C41" s="2"/>
      <c r="D41" s="2"/>
      <c r="E41" s="2"/>
      <c r="F41" s="2"/>
      <c r="H41" s="2"/>
      <c r="I41" s="2"/>
      <c r="J41" s="2"/>
      <c r="K41" s="2"/>
      <c r="L41" s="48"/>
    </row>
  </sheetData>
  <mergeCells count="8">
    <mergeCell ref="A2:M2"/>
    <mergeCell ref="B4:C4"/>
    <mergeCell ref="D4:E4"/>
    <mergeCell ref="F4:G4"/>
    <mergeCell ref="H4:J4"/>
    <mergeCell ref="A27:L27"/>
    <mergeCell ref="A28:L28"/>
    <mergeCell ref="A30:G31"/>
  </mergeCells>
  <printOptions headings="0" gridLines="0"/>
  <pageMargins left="0.74803149606299213" right="0.07874015748031496" top="0" bottom="0.19685039370078738" header="0.19684999999999997" footer="0.19684999999999997"/>
  <pageSetup paperSize="9" scale="51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Р7-Офис/2024.1.3.422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Prof-RomanovaAA</dc:creator>
  <cp:revision>15</cp:revision>
  <dcterms:created xsi:type="dcterms:W3CDTF">2006-04-03T13:38:00Z</dcterms:created>
  <dcterms:modified xsi:type="dcterms:W3CDTF">2024-12-13T01:36:01Z</dcterms:modified>
  <cp:version>983040</cp:version>
</cp:coreProperties>
</file>