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4\!Проект_Бюджета_2024-2026\2чтение\"/>
    </mc:Choice>
  </mc:AlternateContent>
  <bookViews>
    <workbookView xWindow="0" yWindow="0" windowWidth="21570" windowHeight="10215"/>
  </bookViews>
  <sheets>
    <sheet name="МБТ" sheetId="1" r:id="rId1"/>
  </sheets>
  <definedNames>
    <definedName name="_xlnm.Print_Titles" localSheetId="0">МБТ!$A:$A</definedName>
    <definedName name="_xlnm.Print_Area" localSheetId="0">МБТ!$A$1:$AN$35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31" i="1" l="1"/>
  <c r="C31" i="1" l="1"/>
  <c r="B31" i="1"/>
  <c r="AN14" i="1"/>
  <c r="AN15" i="1"/>
  <c r="AN16" i="1"/>
  <c r="AN31" i="1" s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13" i="1"/>
  <c r="AL31" i="1" l="1"/>
  <c r="AP31" i="1" s="1"/>
  <c r="AM31" i="1"/>
  <c r="AQ31" i="1" s="1"/>
  <c r="Q31" i="1"/>
  <c r="M31" i="1"/>
  <c r="K31" i="1"/>
  <c r="D31" i="1"/>
  <c r="AB31" i="1" l="1"/>
  <c r="AC31" i="1"/>
  <c r="R31" i="1"/>
  <c r="J31" i="1"/>
  <c r="H31" i="1"/>
  <c r="AI31" i="1" l="1"/>
  <c r="AJ31" i="1"/>
  <c r="AK31" i="1"/>
  <c r="AG31" i="1"/>
  <c r="AH31" i="1"/>
  <c r="AF31" i="1"/>
  <c r="AA31" i="1"/>
  <c r="AD31" i="1"/>
  <c r="AE31" i="1"/>
  <c r="Y31" i="1"/>
  <c r="Z31" i="1"/>
  <c r="X31" i="1"/>
  <c r="V31" i="1"/>
  <c r="N31" i="1"/>
  <c r="E31" i="1" l="1"/>
  <c r="F31" i="1"/>
  <c r="G31" i="1"/>
  <c r="I31" i="1"/>
  <c r="L31" i="1"/>
  <c r="O31" i="1"/>
  <c r="P31" i="1"/>
  <c r="S31" i="1"/>
  <c r="T31" i="1"/>
  <c r="U31" i="1"/>
  <c r="W31" i="1"/>
</calcChain>
</file>

<file path=xl/sharedStrings.xml><?xml version="1.0" encoding="utf-8"?>
<sst xmlns="http://schemas.openxmlformats.org/spreadsheetml/2006/main" count="109" uniqueCount="55">
  <si>
    <t/>
  </si>
  <si>
    <t>ИТОГО:</t>
  </si>
  <si>
    <t>Ярковский сельсовет</t>
  </si>
  <si>
    <t>Толмачевский сельсовет</t>
  </si>
  <si>
    <t>Станционный сельсовет</t>
  </si>
  <si>
    <t>Раздольненский сельсовет</t>
  </si>
  <si>
    <t>Плотниковский сельсовет</t>
  </si>
  <si>
    <t>Новолуговской сельсовет</t>
  </si>
  <si>
    <t>Мочищенский сельсовет</t>
  </si>
  <si>
    <t>Морской сельсовет</t>
  </si>
  <si>
    <t>Мичуринский сельсовет</t>
  </si>
  <si>
    <t>Кудряшовский сельсовет</t>
  </si>
  <si>
    <t>Кубовинский сельсовет</t>
  </si>
  <si>
    <t>Криводановский сельсовет</t>
  </si>
  <si>
    <t>Каменский сельсовет</t>
  </si>
  <si>
    <t>Верх-Тулинский сельсовет</t>
  </si>
  <si>
    <t>Боровской сельсовет</t>
  </si>
  <si>
    <t>Березовский сельсовет</t>
  </si>
  <si>
    <t>Барышевский сельсовет</t>
  </si>
  <si>
    <t>Рабочий поселок Краснообск</t>
  </si>
  <si>
    <t>2024 год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</si>
  <si>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</si>
  <si>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Обеспечение сбалансированности поселений района за счет средств районного бюджета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</si>
  <si>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</si>
  <si>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Итого межбюджетных трансфертов</t>
  </si>
  <si>
    <t>Иные межбюджетные трансферты</t>
  </si>
  <si>
    <t>Субвенции</t>
  </si>
  <si>
    <t>Наименование муниципального образования</t>
  </si>
  <si>
    <t>Муниципальная программа Новосибирского района "Обеспечение безопасности жизнедеятельности населения Новосибирского района Новосибирской области"</t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</si>
  <si>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</si>
  <si>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</si>
  <si>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Муниципальная программа Новосибирского района "Развитие сетей наружного уличного освещения  Новосибирского района Новосибирской области"</t>
  </si>
  <si>
    <t>Муниципальная программа Новосибирского района "Развитие культуры и искусства в Новосибирском районе"</t>
  </si>
  <si>
    <t>Муниципальная программа Новосибирского района "Развитие физической культуры и спорта в Новосибирском районе Новосибирской области"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</si>
  <si>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</si>
  <si>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</si>
  <si>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</si>
  <si>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тыс.рублей</t>
  </si>
  <si>
    <t>Приложение 6</t>
  </si>
  <si>
    <t>Муниципальная программа Новосибирского района "Профилактика правонарушений на территории Новосибирского района"</t>
  </si>
  <si>
    <t>2025 год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</si>
  <si>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</si>
  <si>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Строительство и реконструкция объектов централизованных систем холодного водоснабжения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</si>
  <si>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</si>
  <si>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</si>
  <si>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Поддержание безопасного технического состояния гидротехнических сооружений Новосибирской области</t>
  </si>
  <si>
    <t>на 2024 год и плановый период 2025 и 2026 годов"</t>
  </si>
  <si>
    <t>Реализация проектов, направленных на создание комфортных условий проживания в сельской местности</t>
  </si>
  <si>
    <t>2026 год</t>
  </si>
  <si>
    <t>Формирование современного облика сельских территорий, направленных на создание и развитие инфраструктуры</t>
  </si>
  <si>
    <t>Муниципальная программа Новосибирского района "Развитие молодежной политики в Новосибирском районе Новосибирской области"</t>
  </si>
  <si>
    <t>Строительство берегоукрепительных сооружений</t>
  </si>
  <si>
    <t>Малобюджетное строительство, реконструкция, ремонт спортивных сооружений, обеспечение оборудованием и инвентарем спортивных объектов</t>
  </si>
  <si>
    <t>Распределение межбюджетных трансфертов из бюджета района бюджетам поселений на 2024 год и плановый период 2025 и 2026  годов</t>
  </si>
  <si>
    <t>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</si>
</sst>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;[Red]\-#,##0.0;0.0"/>
    <numFmt numFmtId="165" formatCode="0000000000"/>
    <numFmt numFmtId="166" formatCode="000"/>
    <numFmt numFmtId="167" formatCode="00\.00\.00"/>
    <numFmt numFmtId="168" formatCode="0.0_ ;[Red]\-0.0\ "/>
    <numFmt numFmtId="169" formatCode="#,##0.0_ ;[Red]\-#,##0.0\ "/>
  </numFmts>
  <fonts count="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Protection="1">
      <protection hidden="1"/>
    </xf>
    <xf numFmtId="0" fontId="1" fillId="0" borderId="0" xfId="0" applyFont="1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1" xfId="0" applyNumberFormat="1" applyFont="1" applyFill="1" applyBorder="1" applyAlignment="1" applyProtection="1">
      <alignment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4" fontId="2" fillId="2" borderId="1" xfId="0" applyNumberFormat="1" applyFont="1" applyFill="1" applyBorder="1" applyAlignment="1" applyProtection="1">
      <alignment horizontal="right"/>
      <protection hidden="1"/>
    </xf>
    <xf numFmtId="0" fontId="3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/>
    <xf numFmtId="0" fontId="1" fillId="0" borderId="0" xfId="0" applyFont="1" applyAlignment="1"/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165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168" fontId="1" fillId="0" borderId="1" xfId="0" applyNumberFormat="1" applyFont="1" applyFill="1" applyBorder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vertical="center" wrapText="1"/>
      <protection hidden="1"/>
    </xf>
    <xf numFmtId="169" fontId="1" fillId="0" borderId="0" xfId="0" applyNumberFormat="1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165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166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4"/>
  <sheetViews>
    <sheetView showGridLines="0" tabSelected="1" view="pageBreakPreview" zoomScale="70" zoomScaleNormal="100" zoomScaleSheetLayoutView="70" workbookViewId="0">
      <pane xSplit="1" ySplit="12" topLeftCell="W13" activePane="bottomRight" state="frozen"/>
      <selection pane="topRight" activeCell="B1" sqref="B1"/>
      <selection pane="bottomLeft" activeCell="A12" sqref="A12"/>
      <selection pane="bottomRight" activeCell="AL31" sqref="AL31"/>
    </sheetView>
  </sheetViews>
  <sheetFormatPr defaultColWidth="9.140625" defaultRowHeight="15.75" x14ac:dyDescent="0.25"/>
  <cols>
    <col min="1" max="1" width="32.140625" style="2" customWidth="1"/>
    <col min="2" max="7" width="10.28515625" style="2" bestFit="1" customWidth="1"/>
    <col min="8" max="8" width="17.7109375" style="2" customWidth="1"/>
    <col min="9" max="9" width="22.140625" style="2" customWidth="1"/>
    <col min="10" max="10" width="10.28515625" style="2" customWidth="1"/>
    <col min="11" max="13" width="10.28515625" style="2" bestFit="1" customWidth="1"/>
    <col min="14" max="14" width="23.85546875" style="2" customWidth="1"/>
    <col min="15" max="15" width="29.28515625" style="2" customWidth="1"/>
    <col min="16" max="16" width="14" style="2" customWidth="1"/>
    <col min="17" max="17" width="15.140625" style="2" customWidth="1"/>
    <col min="18" max="18" width="22.85546875" style="2" customWidth="1"/>
    <col min="19" max="19" width="26.5703125" style="2" customWidth="1"/>
    <col min="20" max="20" width="23" style="2" customWidth="1"/>
    <col min="21" max="21" width="18.7109375" style="2" customWidth="1"/>
    <col min="22" max="22" width="32.42578125" style="2" customWidth="1"/>
    <col min="23" max="23" width="20.140625" style="2" customWidth="1"/>
    <col min="24" max="26" width="10.7109375" style="2" bestFit="1" customWidth="1"/>
    <col min="27" max="27" width="25.85546875" style="2" customWidth="1"/>
    <col min="28" max="29" width="9.85546875" style="2" bestFit="1" customWidth="1"/>
    <col min="30" max="30" width="12" style="2" customWidth="1"/>
    <col min="31" max="31" width="12.5703125" style="2" customWidth="1"/>
    <col min="32" max="37" width="9.85546875" style="2" bestFit="1" customWidth="1"/>
    <col min="38" max="39" width="12.5703125" style="2" bestFit="1" customWidth="1"/>
    <col min="40" max="40" width="12.140625" style="2" customWidth="1"/>
    <col min="41" max="41" width="3.28515625" style="2" customWidth="1"/>
    <col min="42" max="43" width="13.85546875" style="2" bestFit="1" customWidth="1"/>
    <col min="44" max="44" width="11.7109375" style="2" bestFit="1" customWidth="1"/>
    <col min="45" max="212" width="9.140625" style="2" customWidth="1"/>
    <col min="213" max="16384" width="9.140625" style="2"/>
  </cols>
  <sheetData>
    <row r="1" spans="1:41" x14ac:dyDescent="0.25">
      <c r="G1" s="1"/>
      <c r="H1" s="1"/>
      <c r="I1" s="12"/>
      <c r="J1" s="12"/>
      <c r="K1" s="12"/>
      <c r="L1" s="52" t="s">
        <v>38</v>
      </c>
      <c r="M1" s="52"/>
      <c r="N1" s="52"/>
      <c r="O1" s="52"/>
      <c r="Q1" s="13"/>
      <c r="R1" s="13"/>
    </row>
    <row r="2" spans="1:41" ht="15.75" customHeight="1" x14ac:dyDescent="0.25">
      <c r="G2" s="1"/>
      <c r="H2" s="1"/>
      <c r="I2" s="14"/>
      <c r="J2" s="14"/>
      <c r="K2" s="14"/>
      <c r="L2" s="53" t="s">
        <v>34</v>
      </c>
      <c r="M2" s="53"/>
      <c r="N2" s="53"/>
      <c r="O2" s="53"/>
      <c r="P2" s="30"/>
      <c r="Q2" s="28"/>
      <c r="R2" s="25"/>
    </row>
    <row r="3" spans="1:41" ht="15.75" customHeight="1" x14ac:dyDescent="0.25">
      <c r="G3" s="1"/>
      <c r="H3" s="1"/>
      <c r="I3" s="14"/>
      <c r="J3" s="14"/>
      <c r="K3" s="14"/>
      <c r="L3" s="53" t="s">
        <v>35</v>
      </c>
      <c r="M3" s="53"/>
      <c r="N3" s="53"/>
      <c r="O3" s="53"/>
      <c r="P3" s="30"/>
      <c r="Q3" s="28"/>
      <c r="R3" s="25"/>
    </row>
    <row r="4" spans="1:41" x14ac:dyDescent="0.25">
      <c r="G4" s="15"/>
      <c r="H4" s="15"/>
      <c r="I4"/>
      <c r="J4"/>
      <c r="K4"/>
      <c r="L4" s="52" t="s">
        <v>36</v>
      </c>
      <c r="M4" s="52"/>
      <c r="N4" s="52"/>
      <c r="O4" s="52"/>
      <c r="Q4" s="13"/>
      <c r="R4" s="13"/>
    </row>
    <row r="5" spans="1:41" ht="15.75" customHeight="1" x14ac:dyDescent="0.25">
      <c r="G5" s="30"/>
      <c r="H5" s="30"/>
      <c r="I5" s="30"/>
      <c r="J5" s="30"/>
      <c r="K5" s="30"/>
      <c r="L5" s="53" t="s">
        <v>46</v>
      </c>
      <c r="M5" s="53"/>
      <c r="N5" s="53"/>
      <c r="O5" s="53"/>
      <c r="P5" s="30"/>
      <c r="Q5" s="28"/>
      <c r="R5" s="25"/>
    </row>
    <row r="6" spans="1:41" x14ac:dyDescent="0.25">
      <c r="F6" s="16"/>
      <c r="G6" s="16"/>
      <c r="H6" s="25"/>
      <c r="I6" s="16"/>
      <c r="J6" s="25"/>
      <c r="K6" s="28"/>
      <c r="L6" s="16"/>
      <c r="M6" s="28"/>
      <c r="N6" s="18"/>
      <c r="O6" s="16"/>
    </row>
    <row r="7" spans="1:41" x14ac:dyDescent="0.25">
      <c r="C7" s="33" t="s">
        <v>53</v>
      </c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2"/>
    </row>
    <row r="8" spans="1:41" x14ac:dyDescent="0.25"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1:4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17" t="s">
        <v>37</v>
      </c>
      <c r="Q9" s="17"/>
      <c r="R9" s="17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</row>
    <row r="10" spans="1:41" ht="14.25" customHeight="1" x14ac:dyDescent="0.25">
      <c r="A10" s="47" t="s">
        <v>27</v>
      </c>
      <c r="B10" s="44" t="s">
        <v>26</v>
      </c>
      <c r="C10" s="45"/>
      <c r="D10" s="45"/>
      <c r="E10" s="45"/>
      <c r="F10" s="45"/>
      <c r="G10" s="46"/>
      <c r="H10" s="44" t="s">
        <v>25</v>
      </c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6"/>
      <c r="AL10" s="36" t="s">
        <v>24</v>
      </c>
      <c r="AM10" s="37"/>
      <c r="AN10" s="38"/>
      <c r="AO10" s="4"/>
    </row>
    <row r="11" spans="1:41" s="21" customFormat="1" ht="181.5" customHeight="1" x14ac:dyDescent="0.25">
      <c r="A11" s="47"/>
      <c r="B11" s="49" t="s">
        <v>54</v>
      </c>
      <c r="C11" s="50"/>
      <c r="D11" s="51"/>
      <c r="E11" s="48" t="s">
        <v>23</v>
      </c>
      <c r="F11" s="48"/>
      <c r="G11" s="48"/>
      <c r="H11" s="24" t="s">
        <v>47</v>
      </c>
      <c r="I11" s="20" t="s">
        <v>49</v>
      </c>
      <c r="J11" s="34" t="s">
        <v>32</v>
      </c>
      <c r="K11" s="35"/>
      <c r="L11" s="34" t="s">
        <v>33</v>
      </c>
      <c r="M11" s="35"/>
      <c r="N11" s="20" t="s">
        <v>39</v>
      </c>
      <c r="O11" s="20" t="s">
        <v>29</v>
      </c>
      <c r="P11" s="34" t="s">
        <v>30</v>
      </c>
      <c r="Q11" s="35"/>
      <c r="R11" s="24" t="s">
        <v>50</v>
      </c>
      <c r="S11" s="20" t="s">
        <v>28</v>
      </c>
      <c r="T11" s="20" t="s">
        <v>31</v>
      </c>
      <c r="U11" s="20" t="s">
        <v>22</v>
      </c>
      <c r="V11" s="24" t="s">
        <v>41</v>
      </c>
      <c r="W11" s="26" t="s">
        <v>51</v>
      </c>
      <c r="X11" s="34" t="s">
        <v>42</v>
      </c>
      <c r="Y11" s="42"/>
      <c r="Z11" s="35"/>
      <c r="AA11" s="26" t="s">
        <v>43</v>
      </c>
      <c r="AB11" s="34" t="s">
        <v>52</v>
      </c>
      <c r="AC11" s="35"/>
      <c r="AD11" s="34" t="s">
        <v>44</v>
      </c>
      <c r="AE11" s="35"/>
      <c r="AF11" s="34" t="s">
        <v>45</v>
      </c>
      <c r="AG11" s="42"/>
      <c r="AH11" s="35"/>
      <c r="AI11" s="34" t="s">
        <v>21</v>
      </c>
      <c r="AJ11" s="42"/>
      <c r="AK11" s="35"/>
      <c r="AL11" s="39"/>
      <c r="AM11" s="40"/>
      <c r="AN11" s="41"/>
      <c r="AO11" s="4"/>
    </row>
    <row r="12" spans="1:41" x14ac:dyDescent="0.25">
      <c r="A12" s="47"/>
      <c r="B12" s="27" t="s">
        <v>20</v>
      </c>
      <c r="C12" s="27" t="s">
        <v>40</v>
      </c>
      <c r="D12" s="27" t="s">
        <v>48</v>
      </c>
      <c r="E12" s="5" t="s">
        <v>20</v>
      </c>
      <c r="F12" s="23" t="s">
        <v>40</v>
      </c>
      <c r="G12" s="23" t="s">
        <v>48</v>
      </c>
      <c r="H12" s="23" t="s">
        <v>20</v>
      </c>
      <c r="I12" s="5" t="s">
        <v>20</v>
      </c>
      <c r="J12" s="23" t="s">
        <v>20</v>
      </c>
      <c r="K12" s="27" t="s">
        <v>40</v>
      </c>
      <c r="L12" s="19" t="s">
        <v>20</v>
      </c>
      <c r="M12" s="27" t="s">
        <v>40</v>
      </c>
      <c r="N12" s="19" t="s">
        <v>20</v>
      </c>
      <c r="O12" s="19" t="s">
        <v>20</v>
      </c>
      <c r="P12" s="19" t="s">
        <v>20</v>
      </c>
      <c r="Q12" s="27" t="s">
        <v>40</v>
      </c>
      <c r="R12" s="23" t="s">
        <v>20</v>
      </c>
      <c r="S12" s="19" t="s">
        <v>20</v>
      </c>
      <c r="T12" s="19" t="s">
        <v>20</v>
      </c>
      <c r="U12" s="19" t="s">
        <v>20</v>
      </c>
      <c r="V12" s="19" t="s">
        <v>20</v>
      </c>
      <c r="W12" s="19" t="s">
        <v>40</v>
      </c>
      <c r="X12" s="19" t="s">
        <v>20</v>
      </c>
      <c r="Y12" s="19" t="s">
        <v>40</v>
      </c>
      <c r="Z12" s="19" t="s">
        <v>48</v>
      </c>
      <c r="AA12" s="19" t="s">
        <v>40</v>
      </c>
      <c r="AB12" s="23" t="s">
        <v>20</v>
      </c>
      <c r="AC12" s="23" t="s">
        <v>40</v>
      </c>
      <c r="AD12" s="19" t="s">
        <v>20</v>
      </c>
      <c r="AE12" s="19" t="s">
        <v>40</v>
      </c>
      <c r="AF12" s="19" t="s">
        <v>20</v>
      </c>
      <c r="AG12" s="19" t="s">
        <v>40</v>
      </c>
      <c r="AH12" s="19" t="s">
        <v>48</v>
      </c>
      <c r="AI12" s="19" t="s">
        <v>20</v>
      </c>
      <c r="AJ12" s="19" t="s">
        <v>40</v>
      </c>
      <c r="AK12" s="19" t="s">
        <v>48</v>
      </c>
      <c r="AL12" s="5" t="s">
        <v>20</v>
      </c>
      <c r="AM12" s="23" t="s">
        <v>40</v>
      </c>
      <c r="AN12" s="23" t="s">
        <v>48</v>
      </c>
      <c r="AO12" s="3"/>
    </row>
    <row r="13" spans="1:41" ht="15" customHeight="1" x14ac:dyDescent="0.25">
      <c r="A13" s="6" t="s">
        <v>19</v>
      </c>
      <c r="B13" s="29">
        <v>2080.3000000000002</v>
      </c>
      <c r="C13" s="29">
        <v>2295.6</v>
      </c>
      <c r="D13" s="29">
        <v>2514.5</v>
      </c>
      <c r="E13" s="7">
        <v>0.11</v>
      </c>
      <c r="F13" s="8">
        <v>0.11</v>
      </c>
      <c r="G13" s="8">
        <v>0.11</v>
      </c>
      <c r="H13" s="8">
        <v>0</v>
      </c>
      <c r="I13" s="7">
        <v>0</v>
      </c>
      <c r="J13" s="7">
        <v>0</v>
      </c>
      <c r="K13" s="7">
        <v>0</v>
      </c>
      <c r="L13" s="7">
        <v>28800</v>
      </c>
      <c r="M13" s="7">
        <v>34000</v>
      </c>
      <c r="N13" s="7">
        <v>0</v>
      </c>
      <c r="O13" s="7">
        <v>10800</v>
      </c>
      <c r="P13" s="7">
        <v>0</v>
      </c>
      <c r="Q13" s="7">
        <v>0</v>
      </c>
      <c r="R13" s="7">
        <v>5000</v>
      </c>
      <c r="S13" s="7">
        <v>438.3</v>
      </c>
      <c r="T13" s="7">
        <v>0</v>
      </c>
      <c r="U13" s="7">
        <v>10068.6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36000</v>
      </c>
      <c r="AC13" s="7">
        <v>60000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f>E13+H13+I13+J13+L13+N13+O13+P13+R13+S13+T13+U13+V13+X13+AB13+AD13+AF13+AI13+B13</f>
        <v>93187.310000000012</v>
      </c>
      <c r="AM13" s="8">
        <f>F13+W13+Y13+AA13+AC13+AE13+AG13+AJ13+Q13+M13+K13+C13</f>
        <v>96295.71</v>
      </c>
      <c r="AN13" s="8">
        <f>G13+Z13+AH13+AK13+D13</f>
        <v>2514.61</v>
      </c>
      <c r="AO13" s="9" t="s">
        <v>0</v>
      </c>
    </row>
    <row r="14" spans="1:41" ht="15" customHeight="1" x14ac:dyDescent="0.25">
      <c r="A14" s="6" t="s">
        <v>18</v>
      </c>
      <c r="B14" s="29">
        <v>832.1</v>
      </c>
      <c r="C14" s="29">
        <v>918.2</v>
      </c>
      <c r="D14" s="29">
        <v>1005.8</v>
      </c>
      <c r="E14" s="7">
        <v>0.11</v>
      </c>
      <c r="F14" s="8">
        <v>0.11</v>
      </c>
      <c r="G14" s="8">
        <v>0.11</v>
      </c>
      <c r="H14" s="8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11876</v>
      </c>
      <c r="P14" s="7">
        <v>0</v>
      </c>
      <c r="Q14" s="7">
        <v>0</v>
      </c>
      <c r="R14" s="7">
        <v>0</v>
      </c>
      <c r="S14" s="7">
        <v>210</v>
      </c>
      <c r="T14" s="7">
        <v>3890</v>
      </c>
      <c r="U14" s="7">
        <v>4165.3</v>
      </c>
      <c r="V14" s="7">
        <v>250000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f t="shared" ref="AL14:AL30" si="0">E14+H14+I14+J14+L14+N14+O14+P14+R14+S14+T14+U14+V14+X14+AB14+AD14+AF14+AI14+B14</f>
        <v>270973.50999999995</v>
      </c>
      <c r="AM14" s="8">
        <f t="shared" ref="AM14:AM30" si="1">F14+W14+Y14+AA14+AC14+AE14+AG14+AJ14+Q14+M14+K14+C14</f>
        <v>918.31000000000006</v>
      </c>
      <c r="AN14" s="8">
        <f t="shared" ref="AN14:AN30" si="2">G14+Z14+AH14+AK14+D14</f>
        <v>1005.91</v>
      </c>
      <c r="AO14" s="9" t="s">
        <v>0</v>
      </c>
    </row>
    <row r="15" spans="1:41" ht="15" customHeight="1" x14ac:dyDescent="0.25">
      <c r="A15" s="6" t="s">
        <v>17</v>
      </c>
      <c r="B15" s="29">
        <v>416.1</v>
      </c>
      <c r="C15" s="29">
        <v>459.1</v>
      </c>
      <c r="D15" s="29">
        <v>502.9</v>
      </c>
      <c r="E15" s="7">
        <v>0.11</v>
      </c>
      <c r="F15" s="8">
        <v>0.11</v>
      </c>
      <c r="G15" s="8">
        <v>0.11</v>
      </c>
      <c r="H15" s="8">
        <v>0</v>
      </c>
      <c r="I15" s="7">
        <v>0</v>
      </c>
      <c r="J15" s="7">
        <v>0</v>
      </c>
      <c r="K15" s="7">
        <v>0</v>
      </c>
      <c r="L15" s="7">
        <v>3000</v>
      </c>
      <c r="M15" s="7">
        <v>0</v>
      </c>
      <c r="N15" s="7">
        <v>1000</v>
      </c>
      <c r="O15" s="7">
        <v>27000</v>
      </c>
      <c r="P15" s="7">
        <v>0</v>
      </c>
      <c r="Q15" s="7">
        <v>0</v>
      </c>
      <c r="R15" s="7">
        <v>0</v>
      </c>
      <c r="S15" s="7">
        <v>210</v>
      </c>
      <c r="T15" s="7">
        <v>2023</v>
      </c>
      <c r="U15" s="7">
        <v>4337.3999999999996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1320</v>
      </c>
      <c r="AH15" s="7">
        <v>0</v>
      </c>
      <c r="AI15" s="7">
        <v>600</v>
      </c>
      <c r="AJ15" s="7">
        <v>600</v>
      </c>
      <c r="AK15" s="7">
        <v>600</v>
      </c>
      <c r="AL15" s="7">
        <f t="shared" si="0"/>
        <v>38586.61</v>
      </c>
      <c r="AM15" s="8">
        <f t="shared" si="1"/>
        <v>2379.21</v>
      </c>
      <c r="AN15" s="8">
        <f t="shared" si="2"/>
        <v>1103.01</v>
      </c>
      <c r="AO15" s="9" t="s">
        <v>0</v>
      </c>
    </row>
    <row r="16" spans="1:41" ht="15" customHeight="1" x14ac:dyDescent="0.25">
      <c r="A16" s="6" t="s">
        <v>16</v>
      </c>
      <c r="B16" s="29">
        <v>416.1</v>
      </c>
      <c r="C16" s="29">
        <v>459.1</v>
      </c>
      <c r="D16" s="29">
        <v>502.9</v>
      </c>
      <c r="E16" s="7">
        <v>0.11</v>
      </c>
      <c r="F16" s="8">
        <v>0.11</v>
      </c>
      <c r="G16" s="8">
        <v>0.11</v>
      </c>
      <c r="H16" s="8">
        <v>0</v>
      </c>
      <c r="I16" s="7">
        <v>0</v>
      </c>
      <c r="J16" s="7">
        <v>25581</v>
      </c>
      <c r="K16" s="7">
        <v>0</v>
      </c>
      <c r="L16" s="7">
        <v>0</v>
      </c>
      <c r="M16" s="7">
        <v>0</v>
      </c>
      <c r="N16" s="7">
        <v>1000</v>
      </c>
      <c r="O16" s="7">
        <v>23710</v>
      </c>
      <c r="P16" s="7">
        <v>0</v>
      </c>
      <c r="Q16" s="7">
        <v>6000</v>
      </c>
      <c r="R16" s="7">
        <v>0</v>
      </c>
      <c r="S16" s="7">
        <v>648.29999999999995</v>
      </c>
      <c r="T16" s="7">
        <v>500</v>
      </c>
      <c r="U16" s="7">
        <v>9918.7999999999993</v>
      </c>
      <c r="V16" s="7">
        <v>0</v>
      </c>
      <c r="W16" s="7">
        <v>9500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f t="shared" si="0"/>
        <v>61774.310000000005</v>
      </c>
      <c r="AM16" s="8">
        <f t="shared" si="1"/>
        <v>15959.210000000001</v>
      </c>
      <c r="AN16" s="8">
        <f t="shared" si="2"/>
        <v>503.01</v>
      </c>
      <c r="AO16" s="9" t="s">
        <v>0</v>
      </c>
    </row>
    <row r="17" spans="1:44" ht="15" customHeight="1" x14ac:dyDescent="0.25">
      <c r="A17" s="6" t="s">
        <v>15</v>
      </c>
      <c r="B17" s="29">
        <v>832.1</v>
      </c>
      <c r="C17" s="29">
        <v>918.2</v>
      </c>
      <c r="D17" s="29">
        <v>1005.8</v>
      </c>
      <c r="E17" s="7">
        <v>0.11</v>
      </c>
      <c r="F17" s="8">
        <v>0.11</v>
      </c>
      <c r="G17" s="8">
        <v>0.11</v>
      </c>
      <c r="H17" s="8">
        <v>0</v>
      </c>
      <c r="I17" s="7">
        <v>0</v>
      </c>
      <c r="J17" s="7">
        <v>2400</v>
      </c>
      <c r="K17" s="7">
        <v>0</v>
      </c>
      <c r="L17" s="7">
        <v>35609.5</v>
      </c>
      <c r="M17" s="7">
        <v>48000</v>
      </c>
      <c r="N17" s="7">
        <v>0</v>
      </c>
      <c r="O17" s="7">
        <v>30300</v>
      </c>
      <c r="P17" s="7">
        <v>8000</v>
      </c>
      <c r="Q17" s="7">
        <v>0</v>
      </c>
      <c r="R17" s="7">
        <v>0</v>
      </c>
      <c r="S17" s="7">
        <v>210</v>
      </c>
      <c r="T17" s="7">
        <v>0</v>
      </c>
      <c r="U17" s="7">
        <v>5753.5</v>
      </c>
      <c r="V17" s="7">
        <v>0</v>
      </c>
      <c r="W17" s="7">
        <v>0</v>
      </c>
      <c r="X17" s="7">
        <v>6631.9</v>
      </c>
      <c r="Y17" s="7">
        <v>46748.800000000003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f t="shared" si="0"/>
        <v>89737.11</v>
      </c>
      <c r="AM17" s="8">
        <f t="shared" si="1"/>
        <v>95667.11</v>
      </c>
      <c r="AN17" s="8">
        <f t="shared" si="2"/>
        <v>1005.91</v>
      </c>
      <c r="AO17" s="9" t="s">
        <v>0</v>
      </c>
    </row>
    <row r="18" spans="1:44" ht="15" customHeight="1" x14ac:dyDescent="0.25">
      <c r="A18" s="6" t="s">
        <v>14</v>
      </c>
      <c r="B18" s="29">
        <v>416.1</v>
      </c>
      <c r="C18" s="29">
        <v>459.1</v>
      </c>
      <c r="D18" s="29">
        <v>502.9</v>
      </c>
      <c r="E18" s="7">
        <v>0.11</v>
      </c>
      <c r="F18" s="8">
        <v>0.11</v>
      </c>
      <c r="G18" s="8">
        <v>0.11</v>
      </c>
      <c r="H18" s="8">
        <v>0</v>
      </c>
      <c r="I18" s="7">
        <v>0</v>
      </c>
      <c r="J18" s="7">
        <v>0</v>
      </c>
      <c r="K18" s="7">
        <v>0</v>
      </c>
      <c r="L18" s="7">
        <v>1500</v>
      </c>
      <c r="M18" s="7">
        <v>0</v>
      </c>
      <c r="N18" s="7">
        <v>0</v>
      </c>
      <c r="O18" s="7">
        <v>18942.5</v>
      </c>
      <c r="P18" s="7">
        <v>0</v>
      </c>
      <c r="Q18" s="7">
        <v>0</v>
      </c>
      <c r="R18" s="7">
        <v>0</v>
      </c>
      <c r="S18" s="7">
        <v>528.29999999999995</v>
      </c>
      <c r="T18" s="7">
        <v>6500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1320</v>
      </c>
      <c r="AG18" s="7">
        <v>1320</v>
      </c>
      <c r="AH18" s="7">
        <v>0</v>
      </c>
      <c r="AI18" s="7">
        <v>0</v>
      </c>
      <c r="AJ18" s="7">
        <v>0</v>
      </c>
      <c r="AK18" s="7">
        <v>0</v>
      </c>
      <c r="AL18" s="7">
        <f t="shared" si="0"/>
        <v>29207.01</v>
      </c>
      <c r="AM18" s="8">
        <f t="shared" si="1"/>
        <v>1779.21</v>
      </c>
      <c r="AN18" s="8">
        <f t="shared" si="2"/>
        <v>503.01</v>
      </c>
      <c r="AO18" s="9" t="s">
        <v>0</v>
      </c>
    </row>
    <row r="19" spans="1:44" ht="15" customHeight="1" x14ac:dyDescent="0.25">
      <c r="A19" s="6" t="s">
        <v>13</v>
      </c>
      <c r="B19" s="29">
        <v>1248.2</v>
      </c>
      <c r="C19" s="29">
        <v>1377.4</v>
      </c>
      <c r="D19" s="29">
        <v>1508.7</v>
      </c>
      <c r="E19" s="7">
        <v>0.11</v>
      </c>
      <c r="F19" s="8">
        <v>0.11</v>
      </c>
      <c r="G19" s="8">
        <v>0.11</v>
      </c>
      <c r="H19" s="8">
        <v>0</v>
      </c>
      <c r="I19" s="7">
        <v>0</v>
      </c>
      <c r="J19" s="7">
        <v>7563</v>
      </c>
      <c r="K19" s="7">
        <v>0</v>
      </c>
      <c r="L19" s="7">
        <v>5400</v>
      </c>
      <c r="M19" s="7">
        <v>0</v>
      </c>
      <c r="N19" s="7">
        <v>0</v>
      </c>
      <c r="O19" s="7">
        <v>41500</v>
      </c>
      <c r="P19" s="7">
        <v>10000</v>
      </c>
      <c r="Q19" s="7">
        <v>0</v>
      </c>
      <c r="R19" s="7">
        <v>0</v>
      </c>
      <c r="S19" s="7">
        <v>648.29999999999995</v>
      </c>
      <c r="T19" s="7">
        <v>7000</v>
      </c>
      <c r="U19" s="7">
        <v>10592.6</v>
      </c>
      <c r="V19" s="7">
        <v>0</v>
      </c>
      <c r="W19" s="7">
        <v>0</v>
      </c>
      <c r="X19" s="7">
        <v>0</v>
      </c>
      <c r="Y19" s="7">
        <v>0</v>
      </c>
      <c r="Z19" s="7">
        <v>157184.4</v>
      </c>
      <c r="AA19" s="7">
        <v>11000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f t="shared" si="0"/>
        <v>83952.21</v>
      </c>
      <c r="AM19" s="8">
        <f t="shared" si="1"/>
        <v>12377.51</v>
      </c>
      <c r="AN19" s="8">
        <f t="shared" si="2"/>
        <v>158693.21</v>
      </c>
      <c r="AO19" s="9" t="s">
        <v>0</v>
      </c>
    </row>
    <row r="20" spans="1:44" ht="15" customHeight="1" x14ac:dyDescent="0.25">
      <c r="A20" s="6" t="s">
        <v>12</v>
      </c>
      <c r="B20" s="29">
        <v>416.1</v>
      </c>
      <c r="C20" s="29">
        <v>459.1</v>
      </c>
      <c r="D20" s="29">
        <v>502.9</v>
      </c>
      <c r="E20" s="7">
        <v>0.11</v>
      </c>
      <c r="F20" s="8">
        <v>0.11</v>
      </c>
      <c r="G20" s="8">
        <v>0.11</v>
      </c>
      <c r="H20" s="8">
        <v>0</v>
      </c>
      <c r="I20" s="7">
        <v>0</v>
      </c>
      <c r="J20" s="7">
        <v>9900</v>
      </c>
      <c r="K20" s="7">
        <v>0</v>
      </c>
      <c r="L20" s="7">
        <v>3000</v>
      </c>
      <c r="M20" s="7">
        <v>0</v>
      </c>
      <c r="N20" s="7">
        <v>1000</v>
      </c>
      <c r="O20" s="7">
        <v>12000</v>
      </c>
      <c r="P20" s="7">
        <v>5000</v>
      </c>
      <c r="Q20" s="7">
        <v>9000</v>
      </c>
      <c r="R20" s="7">
        <v>0</v>
      </c>
      <c r="S20" s="7">
        <v>798.3</v>
      </c>
      <c r="T20" s="7">
        <v>3000</v>
      </c>
      <c r="U20" s="7">
        <v>8193.6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548.1</v>
      </c>
      <c r="AJ20" s="7">
        <v>541.79999999999995</v>
      </c>
      <c r="AK20" s="7">
        <v>555.79999999999995</v>
      </c>
      <c r="AL20" s="7">
        <f t="shared" si="0"/>
        <v>43856.21</v>
      </c>
      <c r="AM20" s="8">
        <f t="shared" si="1"/>
        <v>10001.01</v>
      </c>
      <c r="AN20" s="8">
        <f t="shared" si="2"/>
        <v>1058.81</v>
      </c>
      <c r="AO20" s="9" t="s">
        <v>0</v>
      </c>
    </row>
    <row r="21" spans="1:44" ht="15" customHeight="1" x14ac:dyDescent="0.25">
      <c r="A21" s="6" t="s">
        <v>11</v>
      </c>
      <c r="B21" s="29">
        <v>416.1</v>
      </c>
      <c r="C21" s="29">
        <v>459.1</v>
      </c>
      <c r="D21" s="29">
        <v>502.9</v>
      </c>
      <c r="E21" s="7">
        <v>0.11</v>
      </c>
      <c r="F21" s="8">
        <v>0.11</v>
      </c>
      <c r="G21" s="8">
        <v>0.11</v>
      </c>
      <c r="H21" s="8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1000</v>
      </c>
      <c r="O21" s="7">
        <v>8000</v>
      </c>
      <c r="P21" s="7">
        <v>1905.2</v>
      </c>
      <c r="Q21" s="7">
        <v>0</v>
      </c>
      <c r="R21" s="7">
        <v>0</v>
      </c>
      <c r="S21" s="7">
        <v>1086.5999999999999</v>
      </c>
      <c r="T21" s="7">
        <v>0</v>
      </c>
      <c r="U21" s="7">
        <v>4345.1000000000004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5000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f t="shared" si="0"/>
        <v>16753.11</v>
      </c>
      <c r="AM21" s="8">
        <f t="shared" si="1"/>
        <v>5459.21</v>
      </c>
      <c r="AN21" s="8">
        <f t="shared" si="2"/>
        <v>503.01</v>
      </c>
      <c r="AO21" s="9" t="s">
        <v>0</v>
      </c>
    </row>
    <row r="22" spans="1:44" ht="15" customHeight="1" x14ac:dyDescent="0.25">
      <c r="A22" s="6" t="s">
        <v>10</v>
      </c>
      <c r="B22" s="29">
        <v>416.1</v>
      </c>
      <c r="C22" s="29">
        <v>459.1</v>
      </c>
      <c r="D22" s="29">
        <v>502.9</v>
      </c>
      <c r="E22" s="7">
        <v>0.11</v>
      </c>
      <c r="F22" s="8">
        <v>0.11</v>
      </c>
      <c r="G22" s="8">
        <v>0.11</v>
      </c>
      <c r="H22" s="8">
        <v>1979.1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17000</v>
      </c>
      <c r="P22" s="7">
        <v>0</v>
      </c>
      <c r="Q22" s="7">
        <v>0</v>
      </c>
      <c r="R22" s="7">
        <v>0</v>
      </c>
      <c r="S22" s="7">
        <v>140</v>
      </c>
      <c r="T22" s="7">
        <v>0</v>
      </c>
      <c r="U22" s="7">
        <v>5184.2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f t="shared" si="0"/>
        <v>24719.51</v>
      </c>
      <c r="AM22" s="8">
        <f t="shared" si="1"/>
        <v>459.21000000000004</v>
      </c>
      <c r="AN22" s="8">
        <f t="shared" si="2"/>
        <v>503.01</v>
      </c>
      <c r="AO22" s="9" t="s">
        <v>0</v>
      </c>
    </row>
    <row r="23" spans="1:44" ht="15" customHeight="1" x14ac:dyDescent="0.25">
      <c r="A23" s="6" t="s">
        <v>9</v>
      </c>
      <c r="B23" s="29">
        <v>416.1</v>
      </c>
      <c r="C23" s="29">
        <v>459.1</v>
      </c>
      <c r="D23" s="29">
        <v>502.9</v>
      </c>
      <c r="E23" s="7">
        <v>0.11</v>
      </c>
      <c r="F23" s="8">
        <v>0.11</v>
      </c>
      <c r="G23" s="8">
        <v>0.11</v>
      </c>
      <c r="H23" s="8">
        <v>0</v>
      </c>
      <c r="I23" s="7">
        <v>0</v>
      </c>
      <c r="J23" s="7">
        <v>500</v>
      </c>
      <c r="K23" s="7">
        <v>0</v>
      </c>
      <c r="L23" s="7">
        <v>0</v>
      </c>
      <c r="M23" s="7">
        <v>0</v>
      </c>
      <c r="N23" s="7">
        <v>0</v>
      </c>
      <c r="O23" s="7">
        <v>27500</v>
      </c>
      <c r="P23" s="7">
        <v>0</v>
      </c>
      <c r="Q23" s="7">
        <v>0</v>
      </c>
      <c r="R23" s="7">
        <v>0</v>
      </c>
      <c r="S23" s="7">
        <v>1533.7</v>
      </c>
      <c r="T23" s="7">
        <v>4000</v>
      </c>
      <c r="U23" s="7">
        <v>3595.9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f t="shared" si="0"/>
        <v>37545.81</v>
      </c>
      <c r="AM23" s="8">
        <f t="shared" si="1"/>
        <v>459.21000000000004</v>
      </c>
      <c r="AN23" s="8">
        <f t="shared" si="2"/>
        <v>503.01</v>
      </c>
      <c r="AO23" s="9" t="s">
        <v>0</v>
      </c>
    </row>
    <row r="24" spans="1:44" ht="15" customHeight="1" x14ac:dyDescent="0.25">
      <c r="A24" s="6" t="s">
        <v>8</v>
      </c>
      <c r="B24" s="29">
        <v>416.1</v>
      </c>
      <c r="C24" s="29">
        <v>459.1</v>
      </c>
      <c r="D24" s="29">
        <v>502.9</v>
      </c>
      <c r="E24" s="7">
        <v>0.11</v>
      </c>
      <c r="F24" s="8">
        <v>0.11</v>
      </c>
      <c r="G24" s="8">
        <v>0.11</v>
      </c>
      <c r="H24" s="8">
        <v>0</v>
      </c>
      <c r="I24" s="7">
        <v>0</v>
      </c>
      <c r="J24" s="7">
        <v>0</v>
      </c>
      <c r="K24" s="7">
        <v>3000</v>
      </c>
      <c r="L24" s="7">
        <v>0</v>
      </c>
      <c r="M24" s="7">
        <v>0</v>
      </c>
      <c r="N24" s="7">
        <v>0</v>
      </c>
      <c r="O24" s="7">
        <v>9000</v>
      </c>
      <c r="P24" s="7">
        <v>2000</v>
      </c>
      <c r="Q24" s="7">
        <v>0</v>
      </c>
      <c r="R24" s="7">
        <v>0</v>
      </c>
      <c r="S24" s="7">
        <v>140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f t="shared" si="0"/>
        <v>11556.210000000001</v>
      </c>
      <c r="AM24" s="8">
        <f t="shared" si="1"/>
        <v>3459.21</v>
      </c>
      <c r="AN24" s="8">
        <f t="shared" si="2"/>
        <v>503.01</v>
      </c>
      <c r="AO24" s="9" t="s">
        <v>0</v>
      </c>
    </row>
    <row r="25" spans="1:44" ht="15" customHeight="1" x14ac:dyDescent="0.25">
      <c r="A25" s="6" t="s">
        <v>7</v>
      </c>
      <c r="B25" s="29">
        <v>416.1</v>
      </c>
      <c r="C25" s="29">
        <v>459.1</v>
      </c>
      <c r="D25" s="29">
        <v>502.9</v>
      </c>
      <c r="E25" s="7">
        <v>0.11</v>
      </c>
      <c r="F25" s="8">
        <v>0.11</v>
      </c>
      <c r="G25" s="8">
        <v>0.11</v>
      </c>
      <c r="H25" s="8">
        <v>0</v>
      </c>
      <c r="I25" s="7">
        <v>0</v>
      </c>
      <c r="J25" s="7">
        <v>28000</v>
      </c>
      <c r="K25" s="7">
        <v>0</v>
      </c>
      <c r="L25" s="7">
        <v>0</v>
      </c>
      <c r="M25" s="7">
        <v>0</v>
      </c>
      <c r="N25" s="7">
        <v>0</v>
      </c>
      <c r="O25" s="7">
        <v>14000</v>
      </c>
      <c r="P25" s="7">
        <v>0</v>
      </c>
      <c r="Q25" s="7">
        <v>0</v>
      </c>
      <c r="R25" s="7">
        <v>0</v>
      </c>
      <c r="S25" s="7">
        <v>210</v>
      </c>
      <c r="T25" s="7">
        <v>850</v>
      </c>
      <c r="U25" s="7">
        <v>738</v>
      </c>
      <c r="V25" s="7">
        <v>0</v>
      </c>
      <c r="W25" s="7">
        <v>0</v>
      </c>
      <c r="X25" s="7">
        <v>35605.1</v>
      </c>
      <c r="Y25" s="7">
        <v>110477.5</v>
      </c>
      <c r="Z25" s="7">
        <v>0</v>
      </c>
      <c r="AA25" s="7">
        <v>0</v>
      </c>
      <c r="AB25" s="7">
        <v>0</v>
      </c>
      <c r="AC25" s="7">
        <v>5000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f t="shared" si="0"/>
        <v>79819.31</v>
      </c>
      <c r="AM25" s="8">
        <f t="shared" si="1"/>
        <v>115936.71</v>
      </c>
      <c r="AN25" s="8">
        <f t="shared" si="2"/>
        <v>503.01</v>
      </c>
      <c r="AO25" s="9" t="s">
        <v>0</v>
      </c>
    </row>
    <row r="26" spans="1:44" ht="15" customHeight="1" x14ac:dyDescent="0.25">
      <c r="A26" s="6" t="s">
        <v>6</v>
      </c>
      <c r="B26" s="29">
        <v>166.4</v>
      </c>
      <c r="C26" s="29">
        <v>183.7</v>
      </c>
      <c r="D26" s="29">
        <v>201.2</v>
      </c>
      <c r="E26" s="7">
        <v>0.11</v>
      </c>
      <c r="F26" s="8">
        <v>0.11</v>
      </c>
      <c r="G26" s="8">
        <v>0.11</v>
      </c>
      <c r="H26" s="8">
        <v>0</v>
      </c>
      <c r="I26" s="7">
        <v>0</v>
      </c>
      <c r="J26" s="7">
        <v>0</v>
      </c>
      <c r="K26" s="7">
        <v>4000</v>
      </c>
      <c r="L26" s="7">
        <v>0</v>
      </c>
      <c r="M26" s="7">
        <v>0</v>
      </c>
      <c r="N26" s="7">
        <v>0</v>
      </c>
      <c r="O26" s="7">
        <v>10880</v>
      </c>
      <c r="P26" s="7">
        <v>3500</v>
      </c>
      <c r="Q26" s="7">
        <v>0</v>
      </c>
      <c r="R26" s="7">
        <v>0</v>
      </c>
      <c r="S26" s="7">
        <v>190</v>
      </c>
      <c r="T26" s="7">
        <v>0</v>
      </c>
      <c r="U26" s="7">
        <v>3899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f t="shared" si="0"/>
        <v>18635.510000000002</v>
      </c>
      <c r="AM26" s="8">
        <f t="shared" si="1"/>
        <v>4183.8100000000004</v>
      </c>
      <c r="AN26" s="8">
        <f t="shared" si="2"/>
        <v>201.31</v>
      </c>
      <c r="AO26" s="9" t="s">
        <v>0</v>
      </c>
    </row>
    <row r="27" spans="1:44" ht="15" customHeight="1" x14ac:dyDescent="0.25">
      <c r="A27" s="6" t="s">
        <v>5</v>
      </c>
      <c r="B27" s="29">
        <v>416.1</v>
      </c>
      <c r="C27" s="29">
        <v>459.1</v>
      </c>
      <c r="D27" s="29">
        <v>502.9</v>
      </c>
      <c r="E27" s="7">
        <v>0.11</v>
      </c>
      <c r="F27" s="8">
        <v>0.11</v>
      </c>
      <c r="G27" s="8">
        <v>0.11</v>
      </c>
      <c r="H27" s="8">
        <v>0</v>
      </c>
      <c r="I27" s="7">
        <v>0</v>
      </c>
      <c r="J27" s="7">
        <v>0</v>
      </c>
      <c r="K27" s="7">
        <v>0</v>
      </c>
      <c r="L27" s="7">
        <v>550</v>
      </c>
      <c r="M27" s="7">
        <v>0</v>
      </c>
      <c r="N27" s="7">
        <v>0</v>
      </c>
      <c r="O27" s="7">
        <v>40300</v>
      </c>
      <c r="P27" s="7">
        <v>22400</v>
      </c>
      <c r="Q27" s="7">
        <v>0</v>
      </c>
      <c r="R27" s="7">
        <v>0</v>
      </c>
      <c r="S27" s="7">
        <v>190</v>
      </c>
      <c r="T27" s="7">
        <v>4100</v>
      </c>
      <c r="U27" s="7">
        <v>7518.9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f t="shared" si="0"/>
        <v>75475.11</v>
      </c>
      <c r="AM27" s="8">
        <f t="shared" si="1"/>
        <v>459.21000000000004</v>
      </c>
      <c r="AN27" s="8">
        <f t="shared" si="2"/>
        <v>503.01</v>
      </c>
      <c r="AO27" s="9" t="s">
        <v>0</v>
      </c>
    </row>
    <row r="28" spans="1:44" ht="15" customHeight="1" x14ac:dyDescent="0.25">
      <c r="A28" s="6" t="s">
        <v>4</v>
      </c>
      <c r="B28" s="29">
        <v>832.1</v>
      </c>
      <c r="C28" s="29">
        <v>918.2</v>
      </c>
      <c r="D28" s="29">
        <v>1005.8</v>
      </c>
      <c r="E28" s="7">
        <v>0.11</v>
      </c>
      <c r="F28" s="8">
        <v>0.11</v>
      </c>
      <c r="G28" s="8">
        <v>0.11</v>
      </c>
      <c r="H28" s="8">
        <v>0</v>
      </c>
      <c r="I28" s="7">
        <v>0</v>
      </c>
      <c r="J28" s="7">
        <v>1300</v>
      </c>
      <c r="K28" s="7">
        <v>0</v>
      </c>
      <c r="L28" s="7">
        <v>0</v>
      </c>
      <c r="M28" s="7">
        <v>0</v>
      </c>
      <c r="N28" s="7">
        <v>1000</v>
      </c>
      <c r="O28" s="7">
        <v>45000</v>
      </c>
      <c r="P28" s="7">
        <v>22815</v>
      </c>
      <c r="Q28" s="7">
        <v>0</v>
      </c>
      <c r="R28" s="7">
        <v>0</v>
      </c>
      <c r="S28" s="7">
        <v>678.3</v>
      </c>
      <c r="T28" s="7">
        <v>4500</v>
      </c>
      <c r="U28" s="7">
        <v>0</v>
      </c>
      <c r="V28" s="7">
        <v>0</v>
      </c>
      <c r="W28" s="7">
        <v>0</v>
      </c>
      <c r="X28" s="7">
        <v>66500</v>
      </c>
      <c r="Y28" s="7">
        <v>456000</v>
      </c>
      <c r="Z28" s="7">
        <v>0</v>
      </c>
      <c r="AA28" s="7">
        <v>0</v>
      </c>
      <c r="AB28" s="7">
        <v>0</v>
      </c>
      <c r="AC28" s="7">
        <v>0</v>
      </c>
      <c r="AD28" s="7">
        <v>500000</v>
      </c>
      <c r="AE28" s="7">
        <v>500000</v>
      </c>
      <c r="AF28" s="7">
        <v>1320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f t="shared" si="0"/>
        <v>643945.51</v>
      </c>
      <c r="AM28" s="8">
        <f t="shared" si="1"/>
        <v>956918.30999999994</v>
      </c>
      <c r="AN28" s="8">
        <f t="shared" si="2"/>
        <v>1005.91</v>
      </c>
      <c r="AO28" s="9" t="s">
        <v>0</v>
      </c>
    </row>
    <row r="29" spans="1:44" ht="15" customHeight="1" x14ac:dyDescent="0.25">
      <c r="A29" s="6" t="s">
        <v>3</v>
      </c>
      <c r="B29" s="29">
        <v>832.1</v>
      </c>
      <c r="C29" s="29">
        <v>918.2</v>
      </c>
      <c r="D29" s="29">
        <v>1005.8</v>
      </c>
      <c r="E29" s="7">
        <v>0.11</v>
      </c>
      <c r="F29" s="8">
        <v>0.11</v>
      </c>
      <c r="G29" s="8">
        <v>0.11</v>
      </c>
      <c r="H29" s="8">
        <v>0</v>
      </c>
      <c r="I29" s="7">
        <v>179122.3</v>
      </c>
      <c r="J29" s="7">
        <v>0</v>
      </c>
      <c r="K29" s="7">
        <v>0</v>
      </c>
      <c r="L29" s="7">
        <v>3000</v>
      </c>
      <c r="M29" s="7">
        <v>0</v>
      </c>
      <c r="N29" s="7">
        <v>0</v>
      </c>
      <c r="O29" s="7">
        <v>17000</v>
      </c>
      <c r="P29" s="7">
        <v>17100</v>
      </c>
      <c r="Q29" s="7">
        <v>0</v>
      </c>
      <c r="R29" s="7">
        <v>0</v>
      </c>
      <c r="S29" s="7">
        <v>310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32180.2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f t="shared" si="0"/>
        <v>217364.50999999998</v>
      </c>
      <c r="AM29" s="8">
        <f t="shared" si="1"/>
        <v>918.31000000000006</v>
      </c>
      <c r="AN29" s="8">
        <f t="shared" si="2"/>
        <v>33186.11</v>
      </c>
      <c r="AO29" s="9" t="s">
        <v>0</v>
      </c>
    </row>
    <row r="30" spans="1:44" ht="15" customHeight="1" x14ac:dyDescent="0.25">
      <c r="A30" s="6" t="s">
        <v>2</v>
      </c>
      <c r="B30" s="29">
        <v>416.1</v>
      </c>
      <c r="C30" s="29">
        <v>459.1</v>
      </c>
      <c r="D30" s="29">
        <v>502.9</v>
      </c>
      <c r="E30" s="7">
        <v>0.11</v>
      </c>
      <c r="F30" s="8">
        <v>0.11</v>
      </c>
      <c r="G30" s="8">
        <v>0.11</v>
      </c>
      <c r="H30" s="8">
        <v>0</v>
      </c>
      <c r="I30" s="7">
        <v>0</v>
      </c>
      <c r="J30" s="7">
        <v>500</v>
      </c>
      <c r="K30" s="7">
        <v>0</v>
      </c>
      <c r="L30" s="7">
        <v>0</v>
      </c>
      <c r="M30" s="7">
        <v>0</v>
      </c>
      <c r="N30" s="7">
        <v>0</v>
      </c>
      <c r="O30" s="7">
        <v>9500</v>
      </c>
      <c r="P30" s="7">
        <v>0</v>
      </c>
      <c r="Q30" s="7">
        <v>6000</v>
      </c>
      <c r="R30" s="7">
        <v>0</v>
      </c>
      <c r="S30" s="7">
        <v>410</v>
      </c>
      <c r="T30" s="7">
        <v>2400</v>
      </c>
      <c r="U30" s="7">
        <v>7985.5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5000</v>
      </c>
      <c r="AD30" s="7">
        <v>0</v>
      </c>
      <c r="AE30" s="7">
        <v>0</v>
      </c>
      <c r="AF30" s="7">
        <v>0</v>
      </c>
      <c r="AG30" s="7">
        <v>0</v>
      </c>
      <c r="AH30" s="7">
        <v>1420</v>
      </c>
      <c r="AI30" s="7">
        <v>0</v>
      </c>
      <c r="AJ30" s="7">
        <v>0</v>
      </c>
      <c r="AK30" s="7">
        <v>0</v>
      </c>
      <c r="AL30" s="7">
        <f t="shared" si="0"/>
        <v>21211.71</v>
      </c>
      <c r="AM30" s="8">
        <f t="shared" si="1"/>
        <v>11459.210000000001</v>
      </c>
      <c r="AN30" s="8">
        <f t="shared" si="2"/>
        <v>1923.0099999999998</v>
      </c>
      <c r="AO30" s="9" t="s">
        <v>0</v>
      </c>
    </row>
    <row r="31" spans="1:44" x14ac:dyDescent="0.25">
      <c r="A31" s="10" t="s">
        <v>1</v>
      </c>
      <c r="B31" s="11">
        <f>SUM(B13:B30)-0.4</f>
        <v>11400.000000000004</v>
      </c>
      <c r="C31" s="11">
        <f>SUM(C13:C30)+0.3</f>
        <v>12579.900000000005</v>
      </c>
      <c r="D31" s="11">
        <f t="shared" ref="D31" si="3">SUM(D13:D30)</f>
        <v>13779.499999999996</v>
      </c>
      <c r="E31" s="11">
        <f t="shared" ref="E31:AN31" si="4">SUM(E13:E30)</f>
        <v>1.9800000000000009</v>
      </c>
      <c r="F31" s="11">
        <f t="shared" si="4"/>
        <v>1.9800000000000009</v>
      </c>
      <c r="G31" s="11">
        <f t="shared" si="4"/>
        <v>1.9800000000000009</v>
      </c>
      <c r="H31" s="11">
        <f t="shared" si="4"/>
        <v>1979.1</v>
      </c>
      <c r="I31" s="11">
        <f t="shared" si="4"/>
        <v>179122.3</v>
      </c>
      <c r="J31" s="11">
        <f t="shared" si="4"/>
        <v>75744</v>
      </c>
      <c r="K31" s="11">
        <f t="shared" si="4"/>
        <v>7000</v>
      </c>
      <c r="L31" s="11">
        <f t="shared" si="4"/>
        <v>80859.5</v>
      </c>
      <c r="M31" s="11">
        <f t="shared" si="4"/>
        <v>82000</v>
      </c>
      <c r="N31" s="11">
        <f t="shared" si="4"/>
        <v>5000</v>
      </c>
      <c r="O31" s="11">
        <f t="shared" si="4"/>
        <v>374308.5</v>
      </c>
      <c r="P31" s="11">
        <f t="shared" si="4"/>
        <v>92720.2</v>
      </c>
      <c r="Q31" s="11">
        <f t="shared" si="4"/>
        <v>21000</v>
      </c>
      <c r="R31" s="11">
        <f t="shared" si="4"/>
        <v>5000</v>
      </c>
      <c r="S31" s="11">
        <f t="shared" si="4"/>
        <v>8580.1</v>
      </c>
      <c r="T31" s="11">
        <f t="shared" si="4"/>
        <v>38763</v>
      </c>
      <c r="U31" s="11">
        <f t="shared" si="4"/>
        <v>86296.4</v>
      </c>
      <c r="V31" s="11">
        <f t="shared" si="4"/>
        <v>250000</v>
      </c>
      <c r="W31" s="11">
        <f t="shared" si="4"/>
        <v>9500</v>
      </c>
      <c r="X31" s="11">
        <f t="shared" si="4"/>
        <v>108737</v>
      </c>
      <c r="Y31" s="11">
        <f t="shared" si="4"/>
        <v>613226.30000000005</v>
      </c>
      <c r="Z31" s="11">
        <f t="shared" si="4"/>
        <v>189364.6</v>
      </c>
      <c r="AA31" s="11">
        <f t="shared" si="4"/>
        <v>11000</v>
      </c>
      <c r="AB31" s="11">
        <f t="shared" si="4"/>
        <v>36000</v>
      </c>
      <c r="AC31" s="11">
        <f t="shared" si="4"/>
        <v>75000</v>
      </c>
      <c r="AD31" s="11">
        <f t="shared" si="4"/>
        <v>500000</v>
      </c>
      <c r="AE31" s="11">
        <f t="shared" si="4"/>
        <v>500000</v>
      </c>
      <c r="AF31" s="11">
        <f t="shared" si="4"/>
        <v>2640</v>
      </c>
      <c r="AG31" s="11">
        <f t="shared" si="4"/>
        <v>2640</v>
      </c>
      <c r="AH31" s="11">
        <f t="shared" si="4"/>
        <v>1420</v>
      </c>
      <c r="AI31" s="11">
        <f t="shared" si="4"/>
        <v>1148.0999999999999</v>
      </c>
      <c r="AJ31" s="11">
        <f t="shared" si="4"/>
        <v>1141.8</v>
      </c>
      <c r="AK31" s="11">
        <f t="shared" si="4"/>
        <v>1155.8</v>
      </c>
      <c r="AL31" s="11">
        <f>SUM(AL13:AL30)-0.5</f>
        <v>1858300.0799999998</v>
      </c>
      <c r="AM31" s="11">
        <f>SUM(AM13:AM30)+0.4</f>
        <v>1335090.0799999998</v>
      </c>
      <c r="AN31" s="11">
        <f t="shared" si="4"/>
        <v>205721.88000000006</v>
      </c>
      <c r="AO31" s="4" t="s">
        <v>0</v>
      </c>
      <c r="AP31" s="31">
        <f>AL31-E31-B31</f>
        <v>1846898.0999999999</v>
      </c>
      <c r="AQ31" s="31">
        <f t="shared" ref="AQ31:AR31" si="5">AM31-F31-C31</f>
        <v>1322508.2</v>
      </c>
      <c r="AR31" s="31">
        <f t="shared" si="5"/>
        <v>191940.40000000005</v>
      </c>
    </row>
    <row r="32" spans="1:44" ht="12.7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</row>
    <row r="34" spans="35:40" x14ac:dyDescent="0.25">
      <c r="AI34" s="22"/>
      <c r="AJ34" s="22"/>
      <c r="AK34" s="22"/>
      <c r="AL34" s="22"/>
      <c r="AM34" s="22"/>
      <c r="AN34" s="22"/>
    </row>
  </sheetData>
  <mergeCells count="21">
    <mergeCell ref="L4:O4"/>
    <mergeCell ref="L5:O5"/>
    <mergeCell ref="L3:O3"/>
    <mergeCell ref="L2:O2"/>
    <mergeCell ref="L1:O1"/>
    <mergeCell ref="A10:A12"/>
    <mergeCell ref="E11:G11"/>
    <mergeCell ref="B11:D11"/>
    <mergeCell ref="B10:G10"/>
    <mergeCell ref="J11:K11"/>
    <mergeCell ref="C7:N7"/>
    <mergeCell ref="P11:Q11"/>
    <mergeCell ref="AL10:AN11"/>
    <mergeCell ref="AD11:AE11"/>
    <mergeCell ref="AI11:AK11"/>
    <mergeCell ref="E8:O8"/>
    <mergeCell ref="H10:AK10"/>
    <mergeCell ref="X11:Z11"/>
    <mergeCell ref="AB11:AC11"/>
    <mergeCell ref="AF11:AH11"/>
    <mergeCell ref="L11:M11"/>
  </mergeCells>
  <printOptions horizontalCentered="1"/>
  <pageMargins left="0.35433070866141736" right="0.35433070866141736" top="0.98425196850393704" bottom="0.98425196850393704" header="0.51181102362204722" footer="0.51181102362204722"/>
  <pageSetup scale="54" fitToWidth="3" orientation="landscape" r:id="rId1"/>
  <headerFooter alignWithMargins="0">
    <oddFooter>Страница  &amp;P из &amp;N</oddFooter>
  </headerFooter>
  <colBreaks count="1" manualBreakCount="1">
    <brk id="15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2023-11-14T11:38:12Z</cp:lastPrinted>
  <dcterms:created xsi:type="dcterms:W3CDTF">2021-11-10T06:43:41Z</dcterms:created>
  <dcterms:modified xsi:type="dcterms:W3CDTF">2023-12-25T03:23:15Z</dcterms:modified>
</cp:coreProperties>
</file>