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3\Внесение_изменений_Сентябрь\Решение_Приложения_Сентябрь\2Чтение\"/>
    </mc:Choice>
  </mc:AlternateContent>
  <bookViews>
    <workbookView xWindow="0" yWindow="0" windowWidth="21570" windowHeight="10215"/>
  </bookViews>
  <sheets>
    <sheet name="КВ" sheetId="1" r:id="rId1"/>
  </sheets>
  <definedNames>
    <definedName name="_xlnm._FilterDatabase" localSheetId="0" hidden="1">КВ!$A$12:$I$67</definedName>
    <definedName name="_xlnm.Print_Titles" localSheetId="0">КВ!$11:$12</definedName>
    <definedName name="_xlnm.Print_Area" localSheetId="0">КВ!$A$1:$H$100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G75" i="1"/>
  <c r="G40" i="1" l="1"/>
  <c r="H40" i="1"/>
  <c r="F40" i="1"/>
  <c r="G35" i="1"/>
  <c r="H35" i="1"/>
  <c r="F35" i="1"/>
  <c r="G15" i="1"/>
  <c r="H15" i="1"/>
  <c r="F15" i="1"/>
  <c r="F87" i="1" l="1"/>
  <c r="F86" i="1" s="1"/>
  <c r="F76" i="1"/>
  <c r="F75" i="1" s="1"/>
  <c r="G69" i="1" l="1"/>
  <c r="H69" i="1"/>
  <c r="F69" i="1"/>
  <c r="G78" i="1"/>
  <c r="H78" i="1"/>
  <c r="F78" i="1"/>
  <c r="G95" i="1"/>
  <c r="H95" i="1"/>
  <c r="F95" i="1"/>
  <c r="G89" i="1"/>
  <c r="H89" i="1"/>
  <c r="F89" i="1"/>
  <c r="G30" i="1" l="1"/>
  <c r="G29" i="1" s="1"/>
  <c r="H30" i="1"/>
  <c r="H29" i="1" s="1"/>
  <c r="F30" i="1"/>
  <c r="F29" i="1" s="1"/>
  <c r="H86" i="1" l="1"/>
  <c r="H75" i="1" l="1"/>
  <c r="G39" i="1"/>
  <c r="H39" i="1"/>
  <c r="G84" i="1" l="1"/>
  <c r="H84" i="1"/>
  <c r="F84" i="1"/>
  <c r="G82" i="1"/>
  <c r="H82" i="1"/>
  <c r="F82" i="1"/>
  <c r="G80" i="1"/>
  <c r="H80" i="1"/>
  <c r="F80" i="1"/>
  <c r="G73" i="1"/>
  <c r="H73" i="1"/>
  <c r="F73" i="1"/>
  <c r="G34" i="1"/>
  <c r="H34" i="1"/>
  <c r="F34" i="1"/>
  <c r="G14" i="1"/>
  <c r="H14" i="1"/>
  <c r="F14" i="1"/>
  <c r="G67" i="1" l="1"/>
  <c r="H67" i="1"/>
  <c r="F67" i="1"/>
  <c r="G93" i="1" l="1"/>
  <c r="H93" i="1"/>
  <c r="F93" i="1"/>
  <c r="G91" i="1"/>
  <c r="H91" i="1"/>
  <c r="F91" i="1"/>
  <c r="G71" i="1"/>
  <c r="H71" i="1"/>
  <c r="G66" i="1"/>
  <c r="H66" i="1"/>
  <c r="F66" i="1"/>
  <c r="F39" i="1"/>
  <c r="G13" i="1" l="1"/>
  <c r="H13" i="1"/>
  <c r="F71" i="1"/>
  <c r="F13" i="1" s="1"/>
</calcChain>
</file>

<file path=xl/sharedStrings.xml><?xml version="1.0" encoding="utf-8"?>
<sst xmlns="http://schemas.openxmlformats.org/spreadsheetml/2006/main" count="193" uniqueCount="109">
  <si>
    <t>410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</si>
  <si>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</si>
  <si>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2023 год</t>
  </si>
  <si>
    <t>ВР</t>
  </si>
  <si>
    <t>ЦСР</t>
  </si>
  <si>
    <t>ПР</t>
  </si>
  <si>
    <t>Наименование направлений и обьектов</t>
  </si>
  <si>
    <t>тыс. рублей</t>
  </si>
  <si>
    <t>13.0.00.07950</t>
  </si>
  <si>
    <t>16.0.00.07950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</si>
  <si>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</si>
  <si>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27.0.00.07950</t>
  </si>
  <si>
    <t/>
  </si>
  <si>
    <t>Бюджетные инвестиции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</si>
  <si>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</si>
  <si>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</si>
  <si>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</si>
  <si>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</si>
  <si>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_______________________</t>
  </si>
  <si>
    <t>12.0.00.07950</t>
  </si>
  <si>
    <t>18.0.00.07950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</si>
  <si>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</si>
  <si>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Новосибирской области "Развитие культуры и искусства в Новосибирском районе"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</si>
  <si>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</si>
  <si>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</si>
  <si>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</si>
  <si>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РЗ</t>
  </si>
  <si>
    <t>2024 год</t>
  </si>
  <si>
    <t>Всего расходов</t>
  </si>
  <si>
    <t>Предоставление служебного жилья отдельным категориям граждан, проживающим на территории Новосибирского района</t>
  </si>
  <si>
    <t>99.0.00.70640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</si>
  <si>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</si>
  <si>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</si>
  <si>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 xml:space="preserve"> Приложение 8</t>
  </si>
  <si>
    <t>Строительство и реконструкция объектов централизованных систем холодного водоснабжения</t>
  </si>
  <si>
    <t>Обеспечение реализации мероприятий муниципальной программы</t>
  </si>
  <si>
    <t>13.0.00.00000</t>
  </si>
  <si>
    <t>12.0.00.00000</t>
  </si>
  <si>
    <t>16.0.00.00000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</si>
  <si>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</si>
  <si>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</si>
  <si>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27.0.00.00000</t>
  </si>
  <si>
    <t>на 2023 год и плановый период 2024 и 2025 годов"</t>
  </si>
  <si>
    <t>Распределение ассигнований на капитальные вложения из районного бюджета по направлениям и обьектам
на 2023 год и плановый период 2024 и 2025 годов</t>
  </si>
  <si>
    <t>Строительство универсальной спортивной площадки по типу "Стадион-площадка" в д. Алексеевка</t>
  </si>
  <si>
    <t>Геофизические изыскания с. Пайвино</t>
  </si>
  <si>
    <t>Разработка ПСД с получением положительного заключения государственной экспертизы "Реконструкция КНС "Пионерская, 2а" в с. Барышево"</t>
  </si>
  <si>
    <t>Разработка ПСД с получением положительного заключения государственной экспертизы "Строительство водозабора № 3 в п. Ложок"</t>
  </si>
  <si>
    <t>Разработка ПСД с получением положительного заключения экспертизы "Скважина с установкой блочного модуля химводоочистки в п. Железнодорожный"</t>
  </si>
  <si>
    <t>Разработка ПСД с получением положительного заключения экспертизы "Строительство водозаборной скважины с водоподготовкой, строительство водопровода для льготной категории граждан в с. Пайвино"</t>
  </si>
  <si>
    <t>Разработка ПСД с получением положительного заключения экспертизы "Строительство водопровода для льготной категории граждан в с. Сенчанка с подключением к существующим сетям"</t>
  </si>
  <si>
    <t>Разработка ПСД с получением положительного заключения экспертизы "Строительство водопровода для льготной категории граждан в с. Ярково"</t>
  </si>
  <si>
    <t>Разработка ПСД с получением положительного заключения экспертизы на строительство газовой котельной № 3 с. Барышево (Опытный завод)</t>
  </si>
  <si>
    <t>Строительство жилых помещений с целью оказания государственной поддержки детям сиротам и детям, оставшимся без попечения родителей</t>
  </si>
  <si>
    <t>Строительство специализированного жилищного фонда</t>
  </si>
  <si>
    <t>Создание новых мест в образовательных учреждениях</t>
  </si>
  <si>
    <t>Создание новых мест в образовательных учреждениях (софинансирование)</t>
  </si>
  <si>
    <t>99.0.00.70399</t>
  </si>
  <si>
    <t>99.0.00.70920</t>
  </si>
  <si>
    <t>99.0.00.S0830</t>
  </si>
  <si>
    <t>99.0.00.S0920</t>
  </si>
  <si>
    <t>2025 год</t>
  </si>
  <si>
    <t>Корректировка ПСД по объекту "Строительство, реконструкция и капитальный ремонт систем водоснабжения и водоотведения населенных пунктов Барышевского сельсовета: Строительство магистрального водопровода в с. Барышево" с получением положительного заключения экспертизы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</si>
  <si>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</si>
  <si>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99.0.00.09860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</si>
  <si>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 (софинансирование)</t>
  </si>
  <si>
    <t>99.0.00.S9860</t>
  </si>
  <si>
    <t>Реконструкция водопроводной сети водоснабжения в с.Ленинское Морского сельсовета</t>
  </si>
  <si>
    <t>Строительство магистрального водопровода в с.Барышево Барышевского сельсовета</t>
  </si>
  <si>
    <t>Приобретение детского сада на 292 места на территории микрорайона "Пригородные просторы" с. Толмачево Толмачевского сельсовета</t>
  </si>
  <si>
    <t>Проектирование и строительство объекта "Очистные сооружения хозяйственно-бытовых сточных вод (1 и 2 этапы строительства) в п.Ложок Барышевского сельсовета</t>
  </si>
  <si>
    <t>Авторский контроль: "Реконструкция дома культуры на 200 посадочных мест в с.Ленинское Новосибирского района Новосибирской области. 2 этап"</t>
  </si>
  <si>
    <t>Выполнение работ по обследованию и разработке технических решений на устройство опорных подушек балок, реконструкция д/к в с.Ленинское</t>
  </si>
  <si>
    <t>Выполнение работ по усилению конструкций дома культуры на 200 посадочных мест в с.Ленинское (предписание ГАСН, реконструкция ДК)</t>
  </si>
  <si>
    <t>Выполнение работ по устройству отмостки, пожарных лестниц, внутренней лестницы, пандусов дома культуры на 200 посадочных мест в с.Ленинское (реконструкция ДК)</t>
  </si>
  <si>
    <t>Строительный контроль: "Реконструкция дома культуры на 200 посадочных мест в с.Ленинское Новосибирского района Новосибирской области. 2 этап"</t>
  </si>
  <si>
    <t>Строительство хоккейной площадки в Боровском сельсовете</t>
  </si>
  <si>
    <t>Выполнение работ по проведению гидравлического расчета централизованной системы холодного водоснабжения п.Ложок Барышевского сельсовета</t>
  </si>
  <si>
    <t>Выполнение работ по проведению поисковых гидрогеологических работ на участке "Ложок - Южный" для локализации скважинного водозабора в п.Ложок Барышевского сельсовета</t>
  </si>
  <si>
    <t>Корректировка проектно-сметной документации по объекту: "Строительство, реконструкция и капитальный ремонт систем водоснабжения и водоотведения населенных пунктов Барышевского сельсовета: Строительство напорного коллектора и камеры гашения напора в с.Барышево" с получением положительного заключения государственной экспертизы проектно-сметной документации"</t>
  </si>
  <si>
    <t>Разработка ПСД с получением положительного заключения государственной экспертизы "Строительство КНС и напорного канализационного коллектора п. Двуречье"</t>
  </si>
  <si>
    <t>Выполнение работ по инженерным изысканиям, разработке проектной и рабочей документации на строительство объекта капитального строительства "Плавательный бассейн в с. Новолуговое Новосибиркого района Новосибирской области" с получением положительного заключения государственной экспертизы (стадия "П") и согласования с ведомствами (стадия "Р")</t>
  </si>
  <si>
    <t>Выкуп газовой котельной по адресу: д.п. Кудряшовский, ул. Береговая, 122</t>
  </si>
  <si>
    <t>Корректировка ПСД "Реконструкция ДК Ленинское, раздел  Система электроснабжения"</t>
  </si>
  <si>
    <t>Разработка технических решений на устройство сценического оборудования "Реконструкция ДК Ленинское"</t>
  </si>
  <si>
    <t>Разработка ПСД по объекту "Реконструкция моста через р.Власиха"</t>
  </si>
  <si>
    <t>Разработка ПСД по объекту "Строительство автомобильных дорог улично-дорожной сети м/р "Северный" и "Центральный" п.Садовый</t>
  </si>
  <si>
    <t>Монтаж охранно-пожарной системы (ОПС) ДК с. Ленинское</t>
  </si>
  <si>
    <t>Монтаж подвесной балки для крепления светового и звукового оборудования для ДК с. Ленинское</t>
  </si>
  <si>
    <t xml:space="preserve"> Технологическое присоединение к электрическим сетям для "Скважина с установкой блочного модуля химводоотчистки в п. Железнодорожный</t>
  </si>
  <si>
    <t>Технологическое присоединение для электроснабжения водозаборной скважины с модульной станцией водоподготовки, с. Пайвино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</si>
  <si>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</si>
  <si>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Реализация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 (софинансирование)</t>
  </si>
  <si>
    <t>99.0.00.70740</t>
  </si>
  <si>
    <t>Корректировка ПСД по реконструкции ДК с. Ленинское</t>
  </si>
  <si>
    <t>Разработка ПСД на строительство ДК р.п. Краснообск</t>
  </si>
  <si>
    <t>Реконструкция МКУ "Ленинский Дом культуры", с. Ленинское в Морском сельсовете</t>
  </si>
  <si>
    <t>Составление энергетического паспорта и технического плана на топографической основе для ДК с. Ленинское</t>
  </si>
  <si>
    <t>Разработка ПСД на строительство автомобильной дороги "49 км а/д Р-254 "Иртыш" Северный обход г.Новосибирск"</t>
  </si>
  <si>
    <t>Выполнение строительно-монтажных работ в рамках разработанных проектно-сметной документации по водоснабжению льготной категории граждан (с. Ярково, с. Пайвино, с. Сенчанка, с. Шилово)</t>
  </si>
  <si>
    <t>Разработка проектно-сметной документации с получением положительного заключения экспертизы «Строительство водопровода для льготной категории граждан в с. Шилово с подключением к существующим сетям</t>
  </si>
  <si>
    <t>Разработка ПСД с получением положительного заключения государственной экспертизы  "Строительство газовой котельной с.Ярково ул.Подгорбунского с подключением образовательных учреждений"</t>
  </si>
  <si>
    <t>Разработка ПСД с получением положительного заключения государственной экспертизы "Реконструкция участка водопровода по Советскому шоссе до водопровода в п.Юный Ленинец, увеличение пропускной способности"</t>
  </si>
  <si>
    <t>Разработка ПСД с получением положительного заключения государственной экспертизы "Скважина с установкой станции водоподготовки в п.Катковский"</t>
  </si>
  <si>
    <t>Разработка ПСД с получением положительного заключения государственной экспертизы "Строительство межпоселкового водовода от мкр.Сигма до п.Ложок"</t>
  </si>
  <si>
    <t>Разработка ПСД с получением положительного заключения экспертизы "Реконструкция участка водопровода в п.Юный Ленинец, ул.Юбилейная от д.1 до д.63, увеличение пропускной способности"</t>
  </si>
  <si>
    <t>Разработка ПСД с получением положительного заключения экспертизы "Строительство участка водопровода в п.Элитный по ул.Тополевая от ул.Светлая д.28 до ул.Рябиновая, д.12"</t>
  </si>
  <si>
    <t>Строительство водопровода по ул. Весенняя в п. Юный Ленинец Мичуринского сельсовета</t>
  </si>
  <si>
    <t>99.0.00.S0740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</si>
</sst>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#,##0.00;[Red]\-#,##0.00;0.00"/>
    <numFmt numFmtId="165" formatCode="000"/>
    <numFmt numFmtId="166" formatCode="0000000000"/>
    <numFmt numFmtId="167" formatCode="00"/>
    <numFmt numFmtId="168" formatCode="00;[Red]\-00;&quot;&quot;"/>
    <numFmt numFmtId="169" formatCode="000;[Red]\-000;&quot;&quot;"/>
    <numFmt numFmtId="170" formatCode="#,##0.0;[Red]\-#,##0.0;0.0"/>
  </numFmts>
  <fonts count="9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center"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2" fillId="0" borderId="0" xfId="0" applyNumberFormat="1" applyFont="1" applyFill="1" applyBorder="1" applyAlignment="1" applyProtection="1">
      <alignment vertical="center"/>
      <protection hidden="1"/>
    </xf>
    <xf numFmtId="0" fontId="1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170" fontId="2" fillId="0" borderId="1" xfId="0" applyNumberFormat="1" applyFont="1" applyFill="1" applyBorder="1" applyAlignment="1" applyProtection="1">
      <alignment horizontal="right" vertical="center"/>
      <protection hidden="1"/>
    </xf>
    <xf numFmtId="170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center" wrapText="1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1" fillId="0" borderId="1" xfId="1" applyNumberFormat="1" applyFont="1" applyFill="1" applyBorder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" fontId="6" fillId="0" borderId="1" xfId="0" applyNumberFormat="1" applyFont="1" applyFill="1" applyBorder="1" applyAlignment="1" applyProtection="1">
      <alignment horizont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/>
    <xf numFmtId="0" fontId="1" fillId="0" borderId="0" xfId="0" applyNumberFormat="1" applyFont="1" applyFill="1" applyBorder="1" applyAlignment="1" applyProtection="1">
      <alignment horizontal="left" vertical="center" wrapText="1"/>
      <protection hidden="1"/>
    </xf>
    <xf numFmtId="168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169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/>
      <protection hidden="1"/>
    </xf>
    <xf numFmtId="43" fontId="2" fillId="0" borderId="1" xfId="2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>
      <alignment horizontal="center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wrapText="1"/>
      <protection hidden="1"/>
    </xf>
    <xf numFmtId="164" fontId="1" fillId="0" borderId="2" xfId="1" applyNumberFormat="1" applyFont="1" applyFill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9"/>
  <sheetViews>
    <sheetView showGridLines="0" tabSelected="1" view="pageBreakPreview" zoomScale="85" zoomScaleNormal="100" zoomScaleSheetLayoutView="85" workbookViewId="0">
      <pane xSplit="1" ySplit="12" topLeftCell="B13" activePane="bottomRight" state="frozen"/>
      <selection pane="topRight" activeCell="B1" sqref="B1"/>
      <selection pane="bottomLeft" activeCell="A13" sqref="A13"/>
      <selection pane="bottomRight" activeCell="F95" sqref="F95"/>
    </sheetView>
  </sheetViews>
  <sheetFormatPr defaultColWidth="9.140625" defaultRowHeight="15.75" x14ac:dyDescent="0.25"/>
  <cols>
    <col min="1" max="1" width="77" style="29" customWidth="1"/>
    <col min="2" max="3" width="4.28515625" style="29" customWidth="1"/>
    <col min="4" max="4" width="16.42578125" style="29" customWidth="1"/>
    <col min="5" max="5" width="13.7109375" style="29" bestFit="1" customWidth="1"/>
    <col min="6" max="6" width="13.85546875" style="29" bestFit="1" customWidth="1"/>
    <col min="7" max="7" width="11.85546875" style="29" bestFit="1" customWidth="1"/>
    <col min="8" max="8" width="13" style="29" customWidth="1"/>
    <col min="9" max="117" width="9.140625" style="29" customWidth="1"/>
    <col min="118" max="16384" width="9.140625" style="29"/>
  </cols>
  <sheetData>
    <row r="1" spans="1:9" s="30" customFormat="1" x14ac:dyDescent="0.25">
      <c r="B1" s="34"/>
      <c r="C1" s="34"/>
      <c r="D1" s="34"/>
      <c r="E1" s="28"/>
      <c r="F1" s="28"/>
      <c r="G1" s="28"/>
      <c r="H1" s="1" t="s">
        <v>33</v>
      </c>
      <c r="I1" s="34"/>
    </row>
    <row r="2" spans="1:9" s="30" customFormat="1" ht="15.75" customHeight="1" x14ac:dyDescent="0.25">
      <c r="B2" s="34"/>
      <c r="C2" s="34"/>
      <c r="D2" s="34"/>
      <c r="E2" s="27"/>
      <c r="F2" s="55" t="s">
        <v>23</v>
      </c>
      <c r="G2" s="55"/>
      <c r="H2" s="55"/>
      <c r="I2" s="34"/>
    </row>
    <row r="3" spans="1:9" s="30" customFormat="1" x14ac:dyDescent="0.2">
      <c r="B3" s="34"/>
      <c r="C3" s="34"/>
      <c r="D3" s="55" t="s">
        <v>24</v>
      </c>
      <c r="E3" s="55"/>
      <c r="F3" s="55"/>
      <c r="G3" s="55"/>
      <c r="H3" s="55"/>
      <c r="I3" s="34"/>
    </row>
    <row r="4" spans="1:9" s="30" customFormat="1" x14ac:dyDescent="0.25">
      <c r="B4" s="35"/>
      <c r="C4" s="35"/>
      <c r="D4" s="35"/>
      <c r="F4" s="1"/>
      <c r="G4" s="1"/>
      <c r="H4" s="1" t="s">
        <v>25</v>
      </c>
      <c r="I4" s="34"/>
    </row>
    <row r="5" spans="1:9" s="30" customFormat="1" x14ac:dyDescent="0.2">
      <c r="B5" s="34"/>
      <c r="C5" s="34"/>
      <c r="D5" s="55" t="s">
        <v>42</v>
      </c>
      <c r="E5" s="55"/>
      <c r="F5" s="55"/>
      <c r="G5" s="55"/>
      <c r="H5" s="55"/>
      <c r="I5" s="34"/>
    </row>
    <row r="6" spans="1:9" ht="12.75" customHeight="1" x14ac:dyDescent="0.25">
      <c r="A6" s="28"/>
      <c r="B6" s="28"/>
      <c r="C6" s="28"/>
      <c r="D6" s="28"/>
      <c r="E6" s="28"/>
      <c r="F6" s="28"/>
      <c r="G6" s="28"/>
      <c r="H6" s="1"/>
    </row>
    <row r="7" spans="1:9" ht="12.75" customHeight="1" x14ac:dyDescent="0.25">
      <c r="A7" s="28"/>
      <c r="B7" s="28"/>
      <c r="C7" s="28"/>
      <c r="D7" s="28"/>
      <c r="E7" s="28"/>
      <c r="F7" s="28"/>
      <c r="G7" s="28"/>
      <c r="H7" s="1"/>
    </row>
    <row r="8" spans="1:9" ht="44.25" customHeight="1" x14ac:dyDescent="0.25">
      <c r="A8" s="56" t="s">
        <v>43</v>
      </c>
      <c r="B8" s="56"/>
      <c r="C8" s="56"/>
      <c r="D8" s="56"/>
      <c r="E8" s="56"/>
      <c r="F8" s="56"/>
      <c r="G8" s="56"/>
      <c r="H8" s="56"/>
    </row>
    <row r="9" spans="1:9" x14ac:dyDescent="0.25">
      <c r="A9" s="2"/>
      <c r="B9" s="2"/>
      <c r="C9" s="2"/>
      <c r="D9" s="2"/>
      <c r="E9" s="2"/>
      <c r="F9" s="2"/>
      <c r="G9" s="2"/>
      <c r="H9" s="2"/>
    </row>
    <row r="10" spans="1:9" ht="12.75" customHeight="1" x14ac:dyDescent="0.25">
      <c r="A10" s="3"/>
      <c r="B10" s="3"/>
      <c r="C10" s="28"/>
      <c r="D10" s="4"/>
      <c r="E10" s="4"/>
      <c r="F10" s="4"/>
      <c r="G10" s="1"/>
      <c r="H10" s="5" t="s">
        <v>7</v>
      </c>
    </row>
    <row r="11" spans="1:9" x14ac:dyDescent="0.25">
      <c r="A11" s="6" t="s">
        <v>6</v>
      </c>
      <c r="B11" s="7" t="s">
        <v>26</v>
      </c>
      <c r="C11" s="7" t="s">
        <v>5</v>
      </c>
      <c r="D11" s="6" t="s">
        <v>4</v>
      </c>
      <c r="E11" s="6" t="s">
        <v>3</v>
      </c>
      <c r="F11" s="6" t="s">
        <v>2</v>
      </c>
      <c r="G11" s="6" t="s">
        <v>27</v>
      </c>
      <c r="H11" s="6" t="s">
        <v>61</v>
      </c>
    </row>
    <row r="12" spans="1:9" s="47" customFormat="1" ht="12" x14ac:dyDescent="0.2">
      <c r="A12" s="45">
        <v>1</v>
      </c>
      <c r="B12" s="46">
        <v>2</v>
      </c>
      <c r="C12" s="45">
        <v>3</v>
      </c>
      <c r="D12" s="46">
        <v>4</v>
      </c>
      <c r="E12" s="45">
        <v>5</v>
      </c>
      <c r="F12" s="46">
        <v>6</v>
      </c>
      <c r="G12" s="45">
        <v>7</v>
      </c>
      <c r="H12" s="46">
        <v>8</v>
      </c>
    </row>
    <row r="13" spans="1:9" x14ac:dyDescent="0.25">
      <c r="A13" s="8" t="s">
        <v>28</v>
      </c>
      <c r="B13" s="9"/>
      <c r="C13" s="9"/>
      <c r="D13" s="10"/>
      <c r="E13" s="11"/>
      <c r="F13" s="12">
        <f>F14+F29+F34+F39+F66+F71+F73+F75+F80+F82+F84+F86+F91+F93+F69+F95+F78+F89</f>
        <v>745468.79999999993</v>
      </c>
      <c r="G13" s="12">
        <f>G14+G29+G34+G39+G66+G71+G73+G75+G80+G82+G84+G86+G91+G93+G69+G95+G78+G89</f>
        <v>402715.8</v>
      </c>
      <c r="H13" s="12">
        <f>H14+H29+H34+H39+H66+H71+H73+H75+H80+H82+H84+H86+H91+H93+H69+H95+H78+H89</f>
        <v>59149.599999999999</v>
      </c>
    </row>
    <row r="14" spans="1:9" s="30" customFormat="1" ht="31.5" x14ac:dyDescent="0.2">
      <c r="A14" s="22" t="s">
        <v>22</v>
      </c>
      <c r="B14" s="23">
        <v>8</v>
      </c>
      <c r="C14" s="23">
        <v>1</v>
      </c>
      <c r="D14" s="7" t="s">
        <v>37</v>
      </c>
      <c r="E14" s="24" t="s">
        <v>12</v>
      </c>
      <c r="F14" s="36">
        <f>F15</f>
        <v>31423.7</v>
      </c>
      <c r="G14" s="36">
        <f t="shared" ref="G14:H14" si="0">G15</f>
        <v>0</v>
      </c>
      <c r="H14" s="36">
        <f t="shared" si="0"/>
        <v>0</v>
      </c>
      <c r="I14" s="32"/>
    </row>
    <row r="15" spans="1:9" s="41" customFormat="1" x14ac:dyDescent="0.2">
      <c r="A15" s="22" t="s">
        <v>35</v>
      </c>
      <c r="B15" s="23">
        <v>8</v>
      </c>
      <c r="C15" s="23">
        <v>1</v>
      </c>
      <c r="D15" s="7" t="s">
        <v>19</v>
      </c>
      <c r="E15" s="24"/>
      <c r="F15" s="36">
        <f>SUM(F16:F28)</f>
        <v>31423.7</v>
      </c>
      <c r="G15" s="36">
        <f t="shared" ref="G15:H15" si="1">SUM(G16:G28)</f>
        <v>0</v>
      </c>
      <c r="H15" s="36">
        <f t="shared" si="1"/>
        <v>0</v>
      </c>
      <c r="I15" s="32"/>
    </row>
    <row r="16" spans="1:9" s="30" customFormat="1" ht="47.25" x14ac:dyDescent="0.2">
      <c r="A16" s="20" t="s">
        <v>71</v>
      </c>
      <c r="B16" s="18">
        <v>8</v>
      </c>
      <c r="C16" s="18">
        <v>1</v>
      </c>
      <c r="D16" s="21" t="s">
        <v>19</v>
      </c>
      <c r="E16" s="19">
        <v>410</v>
      </c>
      <c r="F16" s="37">
        <v>106</v>
      </c>
      <c r="G16" s="37">
        <v>0</v>
      </c>
      <c r="H16" s="37">
        <v>0</v>
      </c>
      <c r="I16" s="33"/>
    </row>
    <row r="17" spans="1:9" s="41" customFormat="1" ht="31.5" x14ac:dyDescent="0.2">
      <c r="A17" s="20" t="s">
        <v>72</v>
      </c>
      <c r="B17" s="18">
        <v>8</v>
      </c>
      <c r="C17" s="18">
        <v>1</v>
      </c>
      <c r="D17" s="21" t="s">
        <v>19</v>
      </c>
      <c r="E17" s="19">
        <v>410</v>
      </c>
      <c r="F17" s="37">
        <v>60.8</v>
      </c>
      <c r="G17" s="37">
        <v>0</v>
      </c>
      <c r="H17" s="37">
        <v>0</v>
      </c>
      <c r="I17" s="32"/>
    </row>
    <row r="18" spans="1:9" s="41" customFormat="1" ht="31.5" x14ac:dyDescent="0.2">
      <c r="A18" s="20" t="s">
        <v>73</v>
      </c>
      <c r="B18" s="18">
        <v>8</v>
      </c>
      <c r="C18" s="18">
        <v>1</v>
      </c>
      <c r="D18" s="21" t="s">
        <v>19</v>
      </c>
      <c r="E18" s="19">
        <v>410</v>
      </c>
      <c r="F18" s="37">
        <v>97</v>
      </c>
      <c r="G18" s="37">
        <v>0</v>
      </c>
      <c r="H18" s="37">
        <v>0</v>
      </c>
      <c r="I18" s="32"/>
    </row>
    <row r="19" spans="1:9" ht="47.25" x14ac:dyDescent="0.25">
      <c r="A19" s="20" t="s">
        <v>74</v>
      </c>
      <c r="B19" s="18">
        <v>8</v>
      </c>
      <c r="C19" s="18">
        <v>1</v>
      </c>
      <c r="D19" s="21" t="s">
        <v>19</v>
      </c>
      <c r="E19" s="19">
        <v>410</v>
      </c>
      <c r="F19" s="37">
        <v>1715.9</v>
      </c>
      <c r="G19" s="37">
        <v>0</v>
      </c>
      <c r="H19" s="37">
        <v>0</v>
      </c>
    </row>
    <row r="20" spans="1:9" ht="31.5" x14ac:dyDescent="0.25">
      <c r="A20" s="20" t="s">
        <v>83</v>
      </c>
      <c r="B20" s="18">
        <v>8</v>
      </c>
      <c r="C20" s="18">
        <v>1</v>
      </c>
      <c r="D20" s="21" t="s">
        <v>19</v>
      </c>
      <c r="E20" s="19">
        <v>410</v>
      </c>
      <c r="F20" s="37">
        <v>65.2</v>
      </c>
      <c r="G20" s="37">
        <v>0</v>
      </c>
      <c r="H20" s="37">
        <v>0</v>
      </c>
    </row>
    <row r="21" spans="1:9" x14ac:dyDescent="0.25">
      <c r="A21" s="20" t="s">
        <v>94</v>
      </c>
      <c r="B21" s="18">
        <v>8</v>
      </c>
      <c r="C21" s="18">
        <v>1</v>
      </c>
      <c r="D21" s="21" t="s">
        <v>19</v>
      </c>
      <c r="E21" s="19">
        <v>410</v>
      </c>
      <c r="F21" s="37">
        <v>529.6</v>
      </c>
      <c r="G21" s="37">
        <v>0</v>
      </c>
      <c r="H21" s="37">
        <v>0</v>
      </c>
    </row>
    <row r="22" spans="1:9" x14ac:dyDescent="0.25">
      <c r="A22" s="20" t="s">
        <v>87</v>
      </c>
      <c r="B22" s="18">
        <v>8</v>
      </c>
      <c r="C22" s="18">
        <v>1</v>
      </c>
      <c r="D22" s="21" t="s">
        <v>19</v>
      </c>
      <c r="E22" s="19">
        <v>410</v>
      </c>
      <c r="F22" s="37">
        <v>1539</v>
      </c>
      <c r="G22" s="37">
        <v>0</v>
      </c>
      <c r="H22" s="37">
        <v>0</v>
      </c>
    </row>
    <row r="23" spans="1:9" ht="31.5" x14ac:dyDescent="0.25">
      <c r="A23" s="20" t="s">
        <v>88</v>
      </c>
      <c r="B23" s="18">
        <v>8</v>
      </c>
      <c r="C23" s="18">
        <v>1</v>
      </c>
      <c r="D23" s="21" t="s">
        <v>19</v>
      </c>
      <c r="E23" s="19">
        <v>410</v>
      </c>
      <c r="F23" s="37">
        <v>157</v>
      </c>
      <c r="G23" s="37">
        <v>0</v>
      </c>
      <c r="H23" s="37">
        <v>0</v>
      </c>
    </row>
    <row r="24" spans="1:9" x14ac:dyDescent="0.25">
      <c r="A24" s="20" t="s">
        <v>95</v>
      </c>
      <c r="B24" s="18">
        <v>8</v>
      </c>
      <c r="C24" s="18">
        <v>1</v>
      </c>
      <c r="D24" s="21" t="s">
        <v>19</v>
      </c>
      <c r="E24" s="19">
        <v>410</v>
      </c>
      <c r="F24" s="37">
        <v>11473.7</v>
      </c>
      <c r="G24" s="37">
        <v>0</v>
      </c>
      <c r="H24" s="37">
        <v>0</v>
      </c>
    </row>
    <row r="25" spans="1:9" ht="31.5" x14ac:dyDescent="0.25">
      <c r="A25" s="20" t="s">
        <v>84</v>
      </c>
      <c r="B25" s="18">
        <v>8</v>
      </c>
      <c r="C25" s="18">
        <v>1</v>
      </c>
      <c r="D25" s="21" t="s">
        <v>19</v>
      </c>
      <c r="E25" s="19">
        <v>410</v>
      </c>
      <c r="F25" s="37">
        <v>41.7</v>
      </c>
      <c r="G25" s="37">
        <v>0</v>
      </c>
      <c r="H25" s="37">
        <v>0</v>
      </c>
    </row>
    <row r="26" spans="1:9" s="31" customFormat="1" ht="31.5" x14ac:dyDescent="0.25">
      <c r="A26" s="20" t="s">
        <v>96</v>
      </c>
      <c r="B26" s="18">
        <v>8</v>
      </c>
      <c r="C26" s="18">
        <v>1</v>
      </c>
      <c r="D26" s="21" t="s">
        <v>19</v>
      </c>
      <c r="E26" s="19">
        <v>410</v>
      </c>
      <c r="F26" s="37">
        <v>15080.1</v>
      </c>
      <c r="G26" s="37">
        <v>0</v>
      </c>
      <c r="H26" s="37">
        <v>0</v>
      </c>
    </row>
    <row r="27" spans="1:9" s="31" customFormat="1" ht="31.5" x14ac:dyDescent="0.25">
      <c r="A27" s="20" t="s">
        <v>97</v>
      </c>
      <c r="B27" s="18">
        <v>8</v>
      </c>
      <c r="C27" s="18">
        <v>1</v>
      </c>
      <c r="D27" s="21" t="s">
        <v>19</v>
      </c>
      <c r="E27" s="19">
        <v>410</v>
      </c>
      <c r="F27" s="37">
        <v>282.7</v>
      </c>
      <c r="G27" s="37">
        <v>0</v>
      </c>
      <c r="H27" s="37">
        <v>0</v>
      </c>
    </row>
    <row r="28" spans="1:9" ht="47.25" x14ac:dyDescent="0.25">
      <c r="A28" s="20" t="s">
        <v>75</v>
      </c>
      <c r="B28" s="18">
        <v>8</v>
      </c>
      <c r="C28" s="18">
        <v>1</v>
      </c>
      <c r="D28" s="21" t="s">
        <v>19</v>
      </c>
      <c r="E28" s="19">
        <v>410</v>
      </c>
      <c r="F28" s="37">
        <v>275</v>
      </c>
      <c r="G28" s="37">
        <v>0</v>
      </c>
      <c r="H28" s="37">
        <v>0</v>
      </c>
    </row>
    <row r="29" spans="1:9" ht="47.25" x14ac:dyDescent="0.25">
      <c r="A29" s="8" t="s">
        <v>1</v>
      </c>
      <c r="B29" s="39">
        <v>11</v>
      </c>
      <c r="C29" s="40">
        <v>2</v>
      </c>
      <c r="D29" s="10" t="s">
        <v>36</v>
      </c>
      <c r="E29" s="11"/>
      <c r="F29" s="12">
        <f>F30</f>
        <v>8397</v>
      </c>
      <c r="G29" s="12">
        <f t="shared" ref="G29:H29" si="2">G30</f>
        <v>0</v>
      </c>
      <c r="H29" s="12">
        <f t="shared" si="2"/>
        <v>0</v>
      </c>
    </row>
    <row r="30" spans="1:9" s="31" customFormat="1" x14ac:dyDescent="0.25">
      <c r="A30" s="44" t="s">
        <v>35</v>
      </c>
      <c r="B30" s="39">
        <v>11</v>
      </c>
      <c r="C30" s="40">
        <v>2</v>
      </c>
      <c r="D30" s="10" t="s">
        <v>8</v>
      </c>
      <c r="E30" s="11"/>
      <c r="F30" s="12">
        <f>SUM(F31:F33)</f>
        <v>8397</v>
      </c>
      <c r="G30" s="12">
        <f>SUM(G31:G33)</f>
        <v>0</v>
      </c>
      <c r="H30" s="12">
        <f>SUM(H31:H33)</f>
        <v>0</v>
      </c>
    </row>
    <row r="31" spans="1:9" ht="94.5" x14ac:dyDescent="0.25">
      <c r="A31" s="42" t="s">
        <v>81</v>
      </c>
      <c r="B31" s="13">
        <v>11</v>
      </c>
      <c r="C31" s="14">
        <v>2</v>
      </c>
      <c r="D31" s="15" t="s">
        <v>8</v>
      </c>
      <c r="E31" s="16" t="s">
        <v>0</v>
      </c>
      <c r="F31" s="17">
        <v>2220</v>
      </c>
      <c r="G31" s="17">
        <v>0</v>
      </c>
      <c r="H31" s="17">
        <v>0</v>
      </c>
    </row>
    <row r="32" spans="1:9" s="30" customFormat="1" ht="31.5" x14ac:dyDescent="0.25">
      <c r="A32" s="42" t="s">
        <v>44</v>
      </c>
      <c r="B32" s="13">
        <v>11</v>
      </c>
      <c r="C32" s="14">
        <v>2</v>
      </c>
      <c r="D32" s="15" t="s">
        <v>8</v>
      </c>
      <c r="E32" s="16" t="s">
        <v>0</v>
      </c>
      <c r="F32" s="17">
        <v>3080</v>
      </c>
      <c r="G32" s="17">
        <v>0</v>
      </c>
      <c r="H32" s="17">
        <v>0</v>
      </c>
    </row>
    <row r="33" spans="1:8" x14ac:dyDescent="0.25">
      <c r="A33" s="42" t="s">
        <v>76</v>
      </c>
      <c r="B33" s="13">
        <v>11</v>
      </c>
      <c r="C33" s="14">
        <v>2</v>
      </c>
      <c r="D33" s="15" t="s">
        <v>8</v>
      </c>
      <c r="E33" s="16" t="s">
        <v>0</v>
      </c>
      <c r="F33" s="17">
        <v>3097</v>
      </c>
      <c r="G33" s="17">
        <v>0</v>
      </c>
      <c r="H33" s="17">
        <v>0</v>
      </c>
    </row>
    <row r="34" spans="1:8" ht="47.25" x14ac:dyDescent="0.25">
      <c r="A34" s="8" t="s">
        <v>21</v>
      </c>
      <c r="B34" s="39">
        <v>4</v>
      </c>
      <c r="C34" s="40">
        <v>9</v>
      </c>
      <c r="D34" s="10" t="s">
        <v>38</v>
      </c>
      <c r="E34" s="11"/>
      <c r="F34" s="12">
        <f>F35</f>
        <v>32000</v>
      </c>
      <c r="G34" s="12">
        <f t="shared" ref="G34:H34" si="3">G35</f>
        <v>0</v>
      </c>
      <c r="H34" s="12">
        <f t="shared" si="3"/>
        <v>0</v>
      </c>
    </row>
    <row r="35" spans="1:8" x14ac:dyDescent="0.25">
      <c r="A35" s="8" t="s">
        <v>35</v>
      </c>
      <c r="B35" s="39">
        <v>4</v>
      </c>
      <c r="C35" s="40">
        <v>9</v>
      </c>
      <c r="D35" s="10" t="s">
        <v>9</v>
      </c>
      <c r="E35" s="11"/>
      <c r="F35" s="12">
        <f>SUM(F36:F38)</f>
        <v>32000</v>
      </c>
      <c r="G35" s="12">
        <f t="shared" ref="G35:H35" si="4">SUM(G36:G38)</f>
        <v>0</v>
      </c>
      <c r="H35" s="12">
        <f t="shared" si="4"/>
        <v>0</v>
      </c>
    </row>
    <row r="36" spans="1:8" ht="31.5" x14ac:dyDescent="0.25">
      <c r="A36" s="20" t="s">
        <v>98</v>
      </c>
      <c r="B36" s="13">
        <v>4</v>
      </c>
      <c r="C36" s="14">
        <v>9</v>
      </c>
      <c r="D36" s="15" t="s">
        <v>9</v>
      </c>
      <c r="E36" s="16" t="s">
        <v>0</v>
      </c>
      <c r="F36" s="17">
        <v>5000</v>
      </c>
      <c r="G36" s="17">
        <v>0</v>
      </c>
      <c r="H36" s="17">
        <v>0</v>
      </c>
    </row>
    <row r="37" spans="1:8" x14ac:dyDescent="0.25">
      <c r="A37" s="20" t="s">
        <v>85</v>
      </c>
      <c r="B37" s="13">
        <v>4</v>
      </c>
      <c r="C37" s="14">
        <v>9</v>
      </c>
      <c r="D37" s="15" t="s">
        <v>9</v>
      </c>
      <c r="E37" s="16" t="s">
        <v>0</v>
      </c>
      <c r="F37" s="17">
        <v>4000</v>
      </c>
      <c r="G37" s="17">
        <v>0</v>
      </c>
      <c r="H37" s="17">
        <v>0</v>
      </c>
    </row>
    <row r="38" spans="1:8" s="31" customFormat="1" ht="31.5" x14ac:dyDescent="0.25">
      <c r="A38" s="20" t="s">
        <v>86</v>
      </c>
      <c r="B38" s="13">
        <v>4</v>
      </c>
      <c r="C38" s="14">
        <v>9</v>
      </c>
      <c r="D38" s="15" t="s">
        <v>9</v>
      </c>
      <c r="E38" s="16" t="s">
        <v>0</v>
      </c>
      <c r="F38" s="17">
        <v>23000</v>
      </c>
      <c r="G38" s="17">
        <v>0</v>
      </c>
      <c r="H38" s="17">
        <v>0</v>
      </c>
    </row>
    <row r="39" spans="1:8" s="31" customFormat="1" ht="47.25" x14ac:dyDescent="0.25">
      <c r="A39" s="22" t="s">
        <v>39</v>
      </c>
      <c r="B39" s="39">
        <v>5</v>
      </c>
      <c r="C39" s="40">
        <v>2</v>
      </c>
      <c r="D39" s="10" t="s">
        <v>40</v>
      </c>
      <c r="E39" s="43"/>
      <c r="F39" s="12">
        <f>F40</f>
        <v>87746.9</v>
      </c>
      <c r="G39" s="12">
        <f t="shared" ref="G39:H39" si="5">G40</f>
        <v>41155.1</v>
      </c>
      <c r="H39" s="12">
        <f t="shared" si="5"/>
        <v>0</v>
      </c>
    </row>
    <row r="40" spans="1:8" x14ac:dyDescent="0.25">
      <c r="A40" s="22" t="s">
        <v>35</v>
      </c>
      <c r="B40" s="39">
        <v>5</v>
      </c>
      <c r="C40" s="40">
        <v>2</v>
      </c>
      <c r="D40" s="10" t="s">
        <v>20</v>
      </c>
      <c r="E40" s="43"/>
      <c r="F40" s="12">
        <f>SUM(F41:F65)</f>
        <v>87746.9</v>
      </c>
      <c r="G40" s="12">
        <f t="shared" ref="G40:H40" si="6">SUM(G41:G65)</f>
        <v>41155.1</v>
      </c>
      <c r="H40" s="12">
        <f t="shared" si="6"/>
        <v>0</v>
      </c>
    </row>
    <row r="41" spans="1:8" ht="31.5" x14ac:dyDescent="0.25">
      <c r="A41" s="57" t="s">
        <v>89</v>
      </c>
      <c r="B41" s="13">
        <v>5</v>
      </c>
      <c r="C41" s="14">
        <v>2</v>
      </c>
      <c r="D41" s="15" t="s">
        <v>20</v>
      </c>
      <c r="E41" s="16">
        <v>410</v>
      </c>
      <c r="F41" s="38">
        <v>213.2</v>
      </c>
      <c r="G41" s="38">
        <v>0</v>
      </c>
      <c r="H41" s="58">
        <v>0</v>
      </c>
    </row>
    <row r="42" spans="1:8" s="31" customFormat="1" x14ac:dyDescent="0.25">
      <c r="A42" s="57" t="s">
        <v>82</v>
      </c>
      <c r="B42" s="13">
        <v>5</v>
      </c>
      <c r="C42" s="14">
        <v>2</v>
      </c>
      <c r="D42" s="15" t="s">
        <v>20</v>
      </c>
      <c r="E42" s="16">
        <v>410</v>
      </c>
      <c r="F42" s="38">
        <v>3960</v>
      </c>
      <c r="G42" s="38">
        <v>0</v>
      </c>
      <c r="H42" s="58">
        <v>0</v>
      </c>
    </row>
    <row r="43" spans="1:8" s="31" customFormat="1" ht="47.25" x14ac:dyDescent="0.25">
      <c r="A43" s="57" t="s">
        <v>77</v>
      </c>
      <c r="B43" s="13">
        <v>5</v>
      </c>
      <c r="C43" s="14">
        <v>2</v>
      </c>
      <c r="D43" s="15" t="s">
        <v>20</v>
      </c>
      <c r="E43" s="16">
        <v>410</v>
      </c>
      <c r="F43" s="38">
        <v>588</v>
      </c>
      <c r="G43" s="38">
        <v>0</v>
      </c>
      <c r="H43" s="58">
        <v>0</v>
      </c>
    </row>
    <row r="44" spans="1:8" s="31" customFormat="1" ht="47.25" x14ac:dyDescent="0.25">
      <c r="A44" s="57" t="s">
        <v>78</v>
      </c>
      <c r="B44" s="13">
        <v>5</v>
      </c>
      <c r="C44" s="14">
        <v>2</v>
      </c>
      <c r="D44" s="15" t="s">
        <v>20</v>
      </c>
      <c r="E44" s="16">
        <v>410</v>
      </c>
      <c r="F44" s="38">
        <v>300</v>
      </c>
      <c r="G44" s="38">
        <v>0</v>
      </c>
      <c r="H44" s="58">
        <v>0</v>
      </c>
    </row>
    <row r="45" spans="1:8" ht="47.25" x14ac:dyDescent="0.25">
      <c r="A45" s="57" t="s">
        <v>99</v>
      </c>
      <c r="B45" s="13">
        <v>5</v>
      </c>
      <c r="C45" s="14">
        <v>2</v>
      </c>
      <c r="D45" s="15" t="s">
        <v>20</v>
      </c>
      <c r="E45" s="16">
        <v>410</v>
      </c>
      <c r="F45" s="38">
        <v>37435.4</v>
      </c>
      <c r="G45" s="38">
        <v>15055.1</v>
      </c>
      <c r="H45" s="58">
        <v>0</v>
      </c>
    </row>
    <row r="46" spans="1:8" s="31" customFormat="1" x14ac:dyDescent="0.25">
      <c r="A46" s="57" t="s">
        <v>45</v>
      </c>
      <c r="B46" s="13">
        <v>5</v>
      </c>
      <c r="C46" s="14">
        <v>2</v>
      </c>
      <c r="D46" s="15" t="s">
        <v>20</v>
      </c>
      <c r="E46" s="16">
        <v>410</v>
      </c>
      <c r="F46" s="38">
        <v>200</v>
      </c>
      <c r="G46" s="38">
        <v>0</v>
      </c>
      <c r="H46" s="58">
        <v>0</v>
      </c>
    </row>
    <row r="47" spans="1:8" s="31" customFormat="1" ht="94.5" x14ac:dyDescent="0.25">
      <c r="A47" s="57" t="s">
        <v>79</v>
      </c>
      <c r="B47" s="13">
        <v>5</v>
      </c>
      <c r="C47" s="14">
        <v>2</v>
      </c>
      <c r="D47" s="15" t="s">
        <v>20</v>
      </c>
      <c r="E47" s="16">
        <v>410</v>
      </c>
      <c r="F47" s="38">
        <v>1500</v>
      </c>
      <c r="G47" s="38">
        <v>0</v>
      </c>
      <c r="H47" s="58">
        <v>0</v>
      </c>
    </row>
    <row r="48" spans="1:8" s="31" customFormat="1" ht="78.75" x14ac:dyDescent="0.25">
      <c r="A48" s="57" t="s">
        <v>62</v>
      </c>
      <c r="B48" s="13">
        <v>5</v>
      </c>
      <c r="C48" s="14">
        <v>2</v>
      </c>
      <c r="D48" s="15" t="s">
        <v>20</v>
      </c>
      <c r="E48" s="16">
        <v>410</v>
      </c>
      <c r="F48" s="38">
        <v>3387</v>
      </c>
      <c r="G48" s="38">
        <v>0</v>
      </c>
      <c r="H48" s="58">
        <v>0</v>
      </c>
    </row>
    <row r="49" spans="1:8" s="31" customFormat="1" ht="63" x14ac:dyDescent="0.25">
      <c r="A49" s="57" t="s">
        <v>100</v>
      </c>
      <c r="B49" s="13">
        <v>5</v>
      </c>
      <c r="C49" s="14">
        <v>2</v>
      </c>
      <c r="D49" s="15" t="s">
        <v>20</v>
      </c>
      <c r="E49" s="16">
        <v>410</v>
      </c>
      <c r="F49" s="38">
        <v>2456.3000000000002</v>
      </c>
      <c r="G49" s="38">
        <v>0</v>
      </c>
      <c r="H49" s="58">
        <v>0</v>
      </c>
    </row>
    <row r="50" spans="1:8" s="31" customFormat="1" ht="47.25" x14ac:dyDescent="0.25">
      <c r="A50" s="57" t="s">
        <v>101</v>
      </c>
      <c r="B50" s="13">
        <v>5</v>
      </c>
      <c r="C50" s="14">
        <v>2</v>
      </c>
      <c r="D50" s="15" t="s">
        <v>20</v>
      </c>
      <c r="E50" s="16">
        <v>410</v>
      </c>
      <c r="F50" s="38">
        <v>0</v>
      </c>
      <c r="G50" s="38">
        <v>4000</v>
      </c>
      <c r="H50" s="58">
        <v>0</v>
      </c>
    </row>
    <row r="51" spans="1:8" ht="47.25" x14ac:dyDescent="0.25">
      <c r="A51" s="57" t="s">
        <v>46</v>
      </c>
      <c r="B51" s="13">
        <v>5</v>
      </c>
      <c r="C51" s="14">
        <v>2</v>
      </c>
      <c r="D51" s="15" t="s">
        <v>20</v>
      </c>
      <c r="E51" s="16">
        <v>410</v>
      </c>
      <c r="F51" s="38">
        <v>6635.9</v>
      </c>
      <c r="G51" s="38">
        <v>0</v>
      </c>
      <c r="H51" s="58">
        <v>0</v>
      </c>
    </row>
    <row r="52" spans="1:8" s="31" customFormat="1" ht="63" x14ac:dyDescent="0.25">
      <c r="A52" s="57" t="s">
        <v>102</v>
      </c>
      <c r="B52" s="13">
        <v>5</v>
      </c>
      <c r="C52" s="14">
        <v>2</v>
      </c>
      <c r="D52" s="15" t="s">
        <v>20</v>
      </c>
      <c r="E52" s="16">
        <v>410</v>
      </c>
      <c r="F52" s="38">
        <v>0</v>
      </c>
      <c r="G52" s="38">
        <v>3800</v>
      </c>
      <c r="H52" s="58">
        <v>0</v>
      </c>
    </row>
    <row r="53" spans="1:8" ht="47.25" x14ac:dyDescent="0.25">
      <c r="A53" s="57" t="s">
        <v>103</v>
      </c>
      <c r="B53" s="13">
        <v>5</v>
      </c>
      <c r="C53" s="14">
        <v>2</v>
      </c>
      <c r="D53" s="15" t="s">
        <v>20</v>
      </c>
      <c r="E53" s="16">
        <v>410</v>
      </c>
      <c r="F53" s="38">
        <v>0</v>
      </c>
      <c r="G53" s="38">
        <v>2500</v>
      </c>
      <c r="H53" s="58">
        <v>0</v>
      </c>
    </row>
    <row r="54" spans="1:8" s="31" customFormat="1" ht="31.5" x14ac:dyDescent="0.25">
      <c r="A54" s="57" t="s">
        <v>47</v>
      </c>
      <c r="B54" s="13">
        <v>5</v>
      </c>
      <c r="C54" s="14">
        <v>2</v>
      </c>
      <c r="D54" s="15" t="s">
        <v>20</v>
      </c>
      <c r="E54" s="16">
        <v>410</v>
      </c>
      <c r="F54" s="38">
        <v>8646</v>
      </c>
      <c r="G54" s="38">
        <v>0</v>
      </c>
      <c r="H54" s="58">
        <v>0</v>
      </c>
    </row>
    <row r="55" spans="1:8" ht="47.25" x14ac:dyDescent="0.25">
      <c r="A55" s="57" t="s">
        <v>80</v>
      </c>
      <c r="B55" s="13">
        <v>5</v>
      </c>
      <c r="C55" s="14">
        <v>2</v>
      </c>
      <c r="D55" s="15" t="s">
        <v>20</v>
      </c>
      <c r="E55" s="16">
        <v>410</v>
      </c>
      <c r="F55" s="38">
        <v>5359.9</v>
      </c>
      <c r="G55" s="38">
        <v>0</v>
      </c>
      <c r="H55" s="58">
        <v>0</v>
      </c>
    </row>
    <row r="56" spans="1:8" ht="47.25" x14ac:dyDescent="0.25">
      <c r="A56" s="57" t="s">
        <v>104</v>
      </c>
      <c r="B56" s="13">
        <v>5</v>
      </c>
      <c r="C56" s="14">
        <v>2</v>
      </c>
      <c r="D56" s="15" t="s">
        <v>20</v>
      </c>
      <c r="E56" s="16">
        <v>410</v>
      </c>
      <c r="F56" s="38">
        <v>0</v>
      </c>
      <c r="G56" s="38">
        <v>10000</v>
      </c>
      <c r="H56" s="58">
        <v>0</v>
      </c>
    </row>
    <row r="57" spans="1:8" ht="47.25" x14ac:dyDescent="0.25">
      <c r="A57" s="57" t="s">
        <v>105</v>
      </c>
      <c r="B57" s="13">
        <v>5</v>
      </c>
      <c r="C57" s="14">
        <v>2</v>
      </c>
      <c r="D57" s="15" t="s">
        <v>20</v>
      </c>
      <c r="E57" s="16">
        <v>410</v>
      </c>
      <c r="F57" s="38">
        <v>0</v>
      </c>
      <c r="G57" s="38">
        <v>3300</v>
      </c>
      <c r="H57" s="58">
        <v>0</v>
      </c>
    </row>
    <row r="58" spans="1:8" ht="47.25" x14ac:dyDescent="0.25">
      <c r="A58" s="57" t="s">
        <v>48</v>
      </c>
      <c r="B58" s="13">
        <v>5</v>
      </c>
      <c r="C58" s="14">
        <v>2</v>
      </c>
      <c r="D58" s="15" t="s">
        <v>20</v>
      </c>
      <c r="E58" s="16">
        <v>410</v>
      </c>
      <c r="F58" s="38">
        <v>2500</v>
      </c>
      <c r="G58" s="38">
        <v>0</v>
      </c>
      <c r="H58" s="58">
        <v>0</v>
      </c>
    </row>
    <row r="59" spans="1:8" ht="47.25" x14ac:dyDescent="0.25">
      <c r="A59" s="57" t="s">
        <v>49</v>
      </c>
      <c r="B59" s="13">
        <v>5</v>
      </c>
      <c r="C59" s="14">
        <v>2</v>
      </c>
      <c r="D59" s="15" t="s">
        <v>20</v>
      </c>
      <c r="E59" s="16">
        <v>410</v>
      </c>
      <c r="F59" s="38">
        <v>4100</v>
      </c>
      <c r="G59" s="38">
        <v>0</v>
      </c>
      <c r="H59" s="58">
        <v>0</v>
      </c>
    </row>
    <row r="60" spans="1:8" ht="47.25" x14ac:dyDescent="0.25">
      <c r="A60" s="57" t="s">
        <v>50</v>
      </c>
      <c r="B60" s="13">
        <v>5</v>
      </c>
      <c r="C60" s="14">
        <v>2</v>
      </c>
      <c r="D60" s="15" t="s">
        <v>20</v>
      </c>
      <c r="E60" s="16">
        <v>410</v>
      </c>
      <c r="F60" s="38">
        <v>2549.8000000000002</v>
      </c>
      <c r="G60" s="38">
        <v>0</v>
      </c>
      <c r="H60" s="58">
        <v>0</v>
      </c>
    </row>
    <row r="61" spans="1:8" ht="31.5" x14ac:dyDescent="0.25">
      <c r="A61" s="57" t="s">
        <v>51</v>
      </c>
      <c r="B61" s="13">
        <v>5</v>
      </c>
      <c r="C61" s="14">
        <v>2</v>
      </c>
      <c r="D61" s="15" t="s">
        <v>20</v>
      </c>
      <c r="E61" s="16">
        <v>410</v>
      </c>
      <c r="F61" s="38">
        <v>1850</v>
      </c>
      <c r="G61" s="38">
        <v>0</v>
      </c>
      <c r="H61" s="58">
        <v>0</v>
      </c>
    </row>
    <row r="62" spans="1:8" ht="47.25" x14ac:dyDescent="0.25">
      <c r="A62" s="57" t="s">
        <v>106</v>
      </c>
      <c r="B62" s="13">
        <v>5</v>
      </c>
      <c r="C62" s="14">
        <v>2</v>
      </c>
      <c r="D62" s="15" t="s">
        <v>20</v>
      </c>
      <c r="E62" s="16">
        <v>410</v>
      </c>
      <c r="F62" s="38">
        <v>0</v>
      </c>
      <c r="G62" s="38">
        <v>2500</v>
      </c>
      <c r="H62" s="58">
        <v>0</v>
      </c>
    </row>
    <row r="63" spans="1:8" ht="31.5" x14ac:dyDescent="0.25">
      <c r="A63" s="57" t="s">
        <v>52</v>
      </c>
      <c r="B63" s="13">
        <v>5</v>
      </c>
      <c r="C63" s="14">
        <v>2</v>
      </c>
      <c r="D63" s="15" t="s">
        <v>20</v>
      </c>
      <c r="E63" s="16">
        <v>410</v>
      </c>
      <c r="F63" s="38">
        <v>2895</v>
      </c>
      <c r="G63" s="38">
        <v>0</v>
      </c>
      <c r="H63" s="58">
        <v>0</v>
      </c>
    </row>
    <row r="64" spans="1:8" ht="31.5" x14ac:dyDescent="0.25">
      <c r="A64" s="57" t="s">
        <v>107</v>
      </c>
      <c r="B64" s="13">
        <v>5</v>
      </c>
      <c r="C64" s="14">
        <v>2</v>
      </c>
      <c r="D64" s="15" t="s">
        <v>20</v>
      </c>
      <c r="E64" s="16">
        <v>410</v>
      </c>
      <c r="F64" s="38">
        <v>2920.4</v>
      </c>
      <c r="G64" s="38">
        <v>0</v>
      </c>
      <c r="H64" s="58">
        <v>0</v>
      </c>
    </row>
    <row r="65" spans="1:8" ht="31.5" x14ac:dyDescent="0.25">
      <c r="A65" s="57" t="s">
        <v>90</v>
      </c>
      <c r="B65" s="13">
        <v>5</v>
      </c>
      <c r="C65" s="14">
        <v>2</v>
      </c>
      <c r="D65" s="15" t="s">
        <v>20</v>
      </c>
      <c r="E65" s="16">
        <v>410</v>
      </c>
      <c r="F65" s="38">
        <v>250</v>
      </c>
      <c r="G65" s="38">
        <v>0</v>
      </c>
      <c r="H65" s="58">
        <v>0</v>
      </c>
    </row>
    <row r="66" spans="1:8" s="31" customFormat="1" ht="47.25" x14ac:dyDescent="0.25">
      <c r="A66" s="22" t="s">
        <v>10</v>
      </c>
      <c r="B66" s="23">
        <v>5</v>
      </c>
      <c r="C66" s="23">
        <v>1</v>
      </c>
      <c r="D66" s="7" t="s">
        <v>41</v>
      </c>
      <c r="E66" s="24" t="s">
        <v>12</v>
      </c>
      <c r="F66" s="26">
        <f>F68</f>
        <v>16890</v>
      </c>
      <c r="G66" s="26">
        <f t="shared" ref="G66:H66" si="7">G68</f>
        <v>15000</v>
      </c>
      <c r="H66" s="26">
        <f t="shared" si="7"/>
        <v>15000</v>
      </c>
    </row>
    <row r="67" spans="1:8" x14ac:dyDescent="0.25">
      <c r="A67" s="22" t="s">
        <v>35</v>
      </c>
      <c r="B67" s="23">
        <v>5</v>
      </c>
      <c r="C67" s="23">
        <v>1</v>
      </c>
      <c r="D67" s="7" t="s">
        <v>11</v>
      </c>
      <c r="E67" s="24"/>
      <c r="F67" s="26">
        <f>F68</f>
        <v>16890</v>
      </c>
      <c r="G67" s="26">
        <f t="shared" ref="G67:H67" si="8">G68</f>
        <v>15000</v>
      </c>
      <c r="H67" s="26">
        <f t="shared" si="8"/>
        <v>15000</v>
      </c>
    </row>
    <row r="68" spans="1:8" ht="31.5" x14ac:dyDescent="0.25">
      <c r="A68" s="20" t="s">
        <v>29</v>
      </c>
      <c r="B68" s="18">
        <v>5</v>
      </c>
      <c r="C68" s="18">
        <v>1</v>
      </c>
      <c r="D68" s="21" t="s">
        <v>11</v>
      </c>
      <c r="E68" s="19">
        <v>410</v>
      </c>
      <c r="F68" s="25">
        <v>16890</v>
      </c>
      <c r="G68" s="25">
        <v>15000</v>
      </c>
      <c r="H68" s="25">
        <v>15000</v>
      </c>
    </row>
    <row r="69" spans="1:8" ht="63" x14ac:dyDescent="0.25">
      <c r="A69" s="22" t="s">
        <v>63</v>
      </c>
      <c r="B69" s="23">
        <v>5</v>
      </c>
      <c r="C69" s="23">
        <v>2</v>
      </c>
      <c r="D69" s="7" t="s">
        <v>64</v>
      </c>
      <c r="E69" s="24"/>
      <c r="F69" s="26">
        <f>F70</f>
        <v>15000</v>
      </c>
      <c r="G69" s="26">
        <f t="shared" ref="G69:H69" si="9">G70</f>
        <v>112400</v>
      </c>
      <c r="H69" s="26">
        <f t="shared" si="9"/>
        <v>0</v>
      </c>
    </row>
    <row r="70" spans="1:8" s="31" customFormat="1" ht="47.25" x14ac:dyDescent="0.25">
      <c r="A70" s="20" t="s">
        <v>70</v>
      </c>
      <c r="B70" s="18">
        <v>5</v>
      </c>
      <c r="C70" s="18">
        <v>2</v>
      </c>
      <c r="D70" s="21" t="s">
        <v>64</v>
      </c>
      <c r="E70" s="19">
        <v>410</v>
      </c>
      <c r="F70" s="25">
        <v>15000</v>
      </c>
      <c r="G70" s="25">
        <v>112400</v>
      </c>
      <c r="H70" s="25">
        <v>0</v>
      </c>
    </row>
    <row r="71" spans="1:8" ht="63" x14ac:dyDescent="0.25">
      <c r="A71" s="22" t="s">
        <v>14</v>
      </c>
      <c r="B71" s="23">
        <v>5</v>
      </c>
      <c r="C71" s="23">
        <v>1</v>
      </c>
      <c r="D71" s="7" t="s">
        <v>15</v>
      </c>
      <c r="E71" s="24" t="s">
        <v>12</v>
      </c>
      <c r="F71" s="26">
        <f>F72</f>
        <v>97349.3</v>
      </c>
      <c r="G71" s="26">
        <f t="shared" ref="G71:H71" si="10">G72</f>
        <v>2589.4</v>
      </c>
      <c r="H71" s="26">
        <f t="shared" si="10"/>
        <v>6140.4</v>
      </c>
    </row>
    <row r="72" spans="1:8" x14ac:dyDescent="0.25">
      <c r="A72" s="20" t="s">
        <v>13</v>
      </c>
      <c r="B72" s="18">
        <v>5</v>
      </c>
      <c r="C72" s="18">
        <v>1</v>
      </c>
      <c r="D72" s="21" t="s">
        <v>15</v>
      </c>
      <c r="E72" s="19">
        <v>410</v>
      </c>
      <c r="F72" s="25">
        <v>97349.3</v>
      </c>
      <c r="G72" s="25">
        <v>2589.4</v>
      </c>
      <c r="H72" s="25">
        <v>6140.4</v>
      </c>
    </row>
    <row r="73" spans="1:8" ht="47.25" x14ac:dyDescent="0.25">
      <c r="A73" s="22" t="s">
        <v>53</v>
      </c>
      <c r="B73" s="23">
        <v>10</v>
      </c>
      <c r="C73" s="23">
        <v>4</v>
      </c>
      <c r="D73" s="7" t="s">
        <v>57</v>
      </c>
      <c r="E73" s="24"/>
      <c r="F73" s="26">
        <f>F74</f>
        <v>0</v>
      </c>
      <c r="G73" s="26">
        <f t="shared" ref="G73:H73" si="11">G74</f>
        <v>10830.3</v>
      </c>
      <c r="H73" s="26">
        <f t="shared" si="11"/>
        <v>0</v>
      </c>
    </row>
    <row r="74" spans="1:8" x14ac:dyDescent="0.25">
      <c r="A74" s="20" t="s">
        <v>13</v>
      </c>
      <c r="B74" s="18">
        <v>10</v>
      </c>
      <c r="C74" s="18">
        <v>4</v>
      </c>
      <c r="D74" s="21" t="s">
        <v>57</v>
      </c>
      <c r="E74" s="19">
        <v>410</v>
      </c>
      <c r="F74" s="25">
        <v>0</v>
      </c>
      <c r="G74" s="25">
        <v>10830.3</v>
      </c>
      <c r="H74" s="25">
        <v>0</v>
      </c>
    </row>
    <row r="75" spans="1:8" ht="31.5" x14ac:dyDescent="0.25">
      <c r="A75" s="44" t="s">
        <v>34</v>
      </c>
      <c r="B75" s="23">
        <v>5</v>
      </c>
      <c r="C75" s="23">
        <v>2</v>
      </c>
      <c r="D75" s="7" t="s">
        <v>30</v>
      </c>
      <c r="E75" s="53"/>
      <c r="F75" s="26">
        <f t="shared" ref="F75:H75" si="12">SUM(F76:F77)</f>
        <v>245096.4</v>
      </c>
      <c r="G75" s="26">
        <f t="shared" si="12"/>
        <v>184631.7</v>
      </c>
      <c r="H75" s="26">
        <f t="shared" si="12"/>
        <v>0</v>
      </c>
    </row>
    <row r="76" spans="1:8" ht="31.5" x14ac:dyDescent="0.25">
      <c r="A76" s="20" t="s">
        <v>68</v>
      </c>
      <c r="B76" s="18">
        <v>5</v>
      </c>
      <c r="C76" s="18">
        <v>2</v>
      </c>
      <c r="D76" s="21" t="s">
        <v>30</v>
      </c>
      <c r="E76" s="19">
        <v>410</v>
      </c>
      <c r="F76" s="25">
        <f>54911+131336.4</f>
        <v>186247.4</v>
      </c>
      <c r="G76" s="25">
        <v>184631.7</v>
      </c>
      <c r="H76" s="25">
        <v>0</v>
      </c>
    </row>
    <row r="77" spans="1:8" ht="31.5" x14ac:dyDescent="0.25">
      <c r="A77" s="20" t="s">
        <v>67</v>
      </c>
      <c r="B77" s="18">
        <v>5</v>
      </c>
      <c r="C77" s="18">
        <v>2</v>
      </c>
      <c r="D77" s="21" t="s">
        <v>30</v>
      </c>
      <c r="E77" s="19">
        <v>410</v>
      </c>
      <c r="F77" s="25">
        <v>58849</v>
      </c>
      <c r="G77" s="25">
        <v>0</v>
      </c>
      <c r="H77" s="25">
        <v>0</v>
      </c>
    </row>
    <row r="78" spans="1:8" ht="47.25" x14ac:dyDescent="0.25">
      <c r="A78" s="22" t="s">
        <v>91</v>
      </c>
      <c r="B78" s="23">
        <v>11</v>
      </c>
      <c r="C78" s="23">
        <v>2</v>
      </c>
      <c r="D78" s="7" t="s">
        <v>93</v>
      </c>
      <c r="E78" s="24"/>
      <c r="F78" s="26">
        <f>F79</f>
        <v>30000</v>
      </c>
      <c r="G78" s="26">
        <f t="shared" ref="G78:H78" si="13">G79</f>
        <v>0</v>
      </c>
      <c r="H78" s="26">
        <f t="shared" si="13"/>
        <v>0</v>
      </c>
    </row>
    <row r="79" spans="1:8" x14ac:dyDescent="0.25">
      <c r="A79" s="20" t="s">
        <v>13</v>
      </c>
      <c r="B79" s="18">
        <v>11</v>
      </c>
      <c r="C79" s="18">
        <v>2</v>
      </c>
      <c r="D79" s="21" t="s">
        <v>93</v>
      </c>
      <c r="E79" s="19">
        <v>410</v>
      </c>
      <c r="F79" s="25">
        <v>30000</v>
      </c>
      <c r="G79" s="25">
        <v>0</v>
      </c>
      <c r="H79" s="25">
        <v>0</v>
      </c>
    </row>
    <row r="80" spans="1:8" x14ac:dyDescent="0.25">
      <c r="A80" s="44" t="s">
        <v>54</v>
      </c>
      <c r="B80" s="23">
        <v>5</v>
      </c>
      <c r="C80" s="23">
        <v>1</v>
      </c>
      <c r="D80" s="7" t="s">
        <v>58</v>
      </c>
      <c r="E80" s="24"/>
      <c r="F80" s="26">
        <f>F81</f>
        <v>0</v>
      </c>
      <c r="G80" s="26">
        <f t="shared" ref="G80:H80" si="14">G81</f>
        <v>8207.6</v>
      </c>
      <c r="H80" s="26">
        <f t="shared" si="14"/>
        <v>7997.2</v>
      </c>
    </row>
    <row r="81" spans="1:8" s="31" customFormat="1" x14ac:dyDescent="0.25">
      <c r="A81" s="20" t="s">
        <v>13</v>
      </c>
      <c r="B81" s="18">
        <v>5</v>
      </c>
      <c r="C81" s="18">
        <v>1</v>
      </c>
      <c r="D81" s="21" t="s">
        <v>58</v>
      </c>
      <c r="E81" s="19">
        <v>410</v>
      </c>
      <c r="F81" s="25">
        <v>0</v>
      </c>
      <c r="G81" s="25">
        <v>8207.6</v>
      </c>
      <c r="H81" s="25">
        <v>7997.2</v>
      </c>
    </row>
    <row r="82" spans="1:8" x14ac:dyDescent="0.25">
      <c r="A82" s="44" t="s">
        <v>55</v>
      </c>
      <c r="B82" s="23">
        <v>7</v>
      </c>
      <c r="C82" s="23">
        <v>1</v>
      </c>
      <c r="D82" s="7" t="s">
        <v>58</v>
      </c>
      <c r="E82" s="24"/>
      <c r="F82" s="26">
        <f>F83</f>
        <v>145000</v>
      </c>
      <c r="G82" s="26">
        <f t="shared" ref="G82:H82" si="15">G83</f>
        <v>0</v>
      </c>
      <c r="H82" s="26">
        <f t="shared" si="15"/>
        <v>0</v>
      </c>
    </row>
    <row r="83" spans="1:8" ht="31.5" x14ac:dyDescent="0.25">
      <c r="A83" s="20" t="s">
        <v>69</v>
      </c>
      <c r="B83" s="18">
        <v>7</v>
      </c>
      <c r="C83" s="18">
        <v>1</v>
      </c>
      <c r="D83" s="21" t="s">
        <v>58</v>
      </c>
      <c r="E83" s="19">
        <v>410</v>
      </c>
      <c r="F83" s="25">
        <v>145000</v>
      </c>
      <c r="G83" s="25">
        <v>0</v>
      </c>
      <c r="H83" s="25">
        <v>0</v>
      </c>
    </row>
    <row r="84" spans="1:8" ht="63" x14ac:dyDescent="0.25">
      <c r="A84" s="22" t="s">
        <v>16</v>
      </c>
      <c r="B84" s="23">
        <v>5</v>
      </c>
      <c r="C84" s="23">
        <v>1</v>
      </c>
      <c r="D84" s="7" t="s">
        <v>17</v>
      </c>
      <c r="E84" s="24"/>
      <c r="F84" s="26">
        <f>F85</f>
        <v>13665.7</v>
      </c>
      <c r="G84" s="26">
        <f t="shared" ref="G84:H84" si="16">G85</f>
        <v>11836.4</v>
      </c>
      <c r="H84" s="26">
        <f t="shared" si="16"/>
        <v>29591.1</v>
      </c>
    </row>
    <row r="85" spans="1:8" x14ac:dyDescent="0.25">
      <c r="A85" s="20" t="s">
        <v>13</v>
      </c>
      <c r="B85" s="18">
        <v>5</v>
      </c>
      <c r="C85" s="18">
        <v>1</v>
      </c>
      <c r="D85" s="21" t="s">
        <v>17</v>
      </c>
      <c r="E85" s="19">
        <v>410</v>
      </c>
      <c r="F85" s="25">
        <v>13665.7</v>
      </c>
      <c r="G85" s="25">
        <v>11836.4</v>
      </c>
      <c r="H85" s="25">
        <v>29591.1</v>
      </c>
    </row>
    <row r="86" spans="1:8" ht="31.5" x14ac:dyDescent="0.25">
      <c r="A86" s="22" t="s">
        <v>31</v>
      </c>
      <c r="B86" s="23">
        <v>5</v>
      </c>
      <c r="C86" s="23">
        <v>2</v>
      </c>
      <c r="D86" s="7" t="s">
        <v>32</v>
      </c>
      <c r="E86" s="53"/>
      <c r="F86" s="26">
        <f t="shared" ref="F86:H86" si="17">SUM(F87:F88)</f>
        <v>12899.8</v>
      </c>
      <c r="G86" s="26">
        <f t="shared" si="17"/>
        <v>9717.5</v>
      </c>
      <c r="H86" s="26">
        <f t="shared" si="17"/>
        <v>0</v>
      </c>
    </row>
    <row r="87" spans="1:8" ht="31.5" x14ac:dyDescent="0.25">
      <c r="A87" s="20" t="s">
        <v>68</v>
      </c>
      <c r="B87" s="18">
        <v>5</v>
      </c>
      <c r="C87" s="18">
        <v>2</v>
      </c>
      <c r="D87" s="21" t="s">
        <v>32</v>
      </c>
      <c r="E87" s="19">
        <v>410</v>
      </c>
      <c r="F87" s="25">
        <f>2890+6912.4</f>
        <v>9802.4</v>
      </c>
      <c r="G87" s="25">
        <v>0</v>
      </c>
      <c r="H87" s="25">
        <v>0</v>
      </c>
    </row>
    <row r="88" spans="1:8" ht="31.5" x14ac:dyDescent="0.25">
      <c r="A88" s="20" t="s">
        <v>67</v>
      </c>
      <c r="B88" s="18">
        <v>5</v>
      </c>
      <c r="C88" s="18">
        <v>2</v>
      </c>
      <c r="D88" s="21" t="s">
        <v>32</v>
      </c>
      <c r="E88" s="19">
        <v>410</v>
      </c>
      <c r="F88" s="25">
        <v>3097.4</v>
      </c>
      <c r="G88" s="25">
        <v>9717.5</v>
      </c>
      <c r="H88" s="25">
        <v>0</v>
      </c>
    </row>
    <row r="89" spans="1:8" ht="78.75" x14ac:dyDescent="0.25">
      <c r="A89" s="22" t="s">
        <v>92</v>
      </c>
      <c r="B89" s="23">
        <v>11</v>
      </c>
      <c r="C89" s="23">
        <v>2</v>
      </c>
      <c r="D89" s="7" t="s">
        <v>108</v>
      </c>
      <c r="E89" s="24"/>
      <c r="F89" s="26">
        <f>F90</f>
        <v>1578.9</v>
      </c>
      <c r="G89" s="26">
        <f t="shared" ref="G89:H89" si="18">G90</f>
        <v>0</v>
      </c>
      <c r="H89" s="26">
        <f t="shared" si="18"/>
        <v>0</v>
      </c>
    </row>
    <row r="90" spans="1:8" x14ac:dyDescent="0.25">
      <c r="A90" s="20" t="s">
        <v>13</v>
      </c>
      <c r="B90" s="18">
        <v>11</v>
      </c>
      <c r="C90" s="18">
        <v>2</v>
      </c>
      <c r="D90" s="21" t="s">
        <v>108</v>
      </c>
      <c r="E90" s="19"/>
      <c r="F90" s="25">
        <v>1578.9</v>
      </c>
      <c r="G90" s="25">
        <v>0</v>
      </c>
      <c r="H90" s="25">
        <v>0</v>
      </c>
    </row>
    <row r="91" spans="1:8" x14ac:dyDescent="0.25">
      <c r="A91" s="44" t="s">
        <v>54</v>
      </c>
      <c r="B91" s="23">
        <v>5</v>
      </c>
      <c r="C91" s="23">
        <v>1</v>
      </c>
      <c r="D91" s="7" t="s">
        <v>59</v>
      </c>
      <c r="E91" s="24"/>
      <c r="F91" s="26">
        <f>F92</f>
        <v>0</v>
      </c>
      <c r="G91" s="26">
        <f t="shared" ref="G91:H91" si="19">G92</f>
        <v>432</v>
      </c>
      <c r="H91" s="26">
        <f t="shared" si="19"/>
        <v>420.9</v>
      </c>
    </row>
    <row r="92" spans="1:8" x14ac:dyDescent="0.25">
      <c r="A92" s="20" t="s">
        <v>13</v>
      </c>
      <c r="B92" s="18">
        <v>5</v>
      </c>
      <c r="C92" s="18">
        <v>1</v>
      </c>
      <c r="D92" s="21" t="s">
        <v>59</v>
      </c>
      <c r="E92" s="19">
        <v>410</v>
      </c>
      <c r="F92" s="25">
        <v>0</v>
      </c>
      <c r="G92" s="25">
        <v>432</v>
      </c>
      <c r="H92" s="25">
        <v>420.9</v>
      </c>
    </row>
    <row r="93" spans="1:8" ht="31.5" x14ac:dyDescent="0.25">
      <c r="A93" s="22" t="s">
        <v>56</v>
      </c>
      <c r="B93" s="23">
        <v>5</v>
      </c>
      <c r="C93" s="23">
        <v>2</v>
      </c>
      <c r="D93" s="7" t="s">
        <v>60</v>
      </c>
      <c r="E93" s="24" t="s">
        <v>12</v>
      </c>
      <c r="F93" s="26">
        <f>F94</f>
        <v>7631.6</v>
      </c>
      <c r="G93" s="26">
        <f t="shared" ref="G93:H93" si="20">G94</f>
        <v>0</v>
      </c>
      <c r="H93" s="26">
        <f t="shared" si="20"/>
        <v>0</v>
      </c>
    </row>
    <row r="94" spans="1:8" ht="31.5" x14ac:dyDescent="0.25">
      <c r="A94" s="20" t="s">
        <v>69</v>
      </c>
      <c r="B94" s="18">
        <v>5</v>
      </c>
      <c r="C94" s="18">
        <v>2</v>
      </c>
      <c r="D94" s="21" t="s">
        <v>60</v>
      </c>
      <c r="E94" s="19">
        <v>410</v>
      </c>
      <c r="F94" s="25">
        <v>7631.6</v>
      </c>
      <c r="G94" s="25">
        <v>0</v>
      </c>
      <c r="H94" s="25">
        <v>0</v>
      </c>
    </row>
    <row r="95" spans="1:8" ht="78.75" x14ac:dyDescent="0.25">
      <c r="A95" s="22" t="s">
        <v>65</v>
      </c>
      <c r="B95" s="23">
        <v>5</v>
      </c>
      <c r="C95" s="23">
        <v>2</v>
      </c>
      <c r="D95" s="7" t="s">
        <v>66</v>
      </c>
      <c r="E95" s="24"/>
      <c r="F95" s="26">
        <f>F96</f>
        <v>789.5</v>
      </c>
      <c r="G95" s="26">
        <f t="shared" ref="G95:H95" si="21">G96</f>
        <v>5915.8</v>
      </c>
      <c r="H95" s="26">
        <f t="shared" si="21"/>
        <v>0</v>
      </c>
    </row>
    <row r="96" spans="1:8" ht="47.25" x14ac:dyDescent="0.25">
      <c r="A96" s="20" t="s">
        <v>70</v>
      </c>
      <c r="B96" s="18">
        <v>5</v>
      </c>
      <c r="C96" s="18">
        <v>2</v>
      </c>
      <c r="D96" s="21" t="s">
        <v>66</v>
      </c>
      <c r="E96" s="19">
        <v>410</v>
      </c>
      <c r="F96" s="25">
        <v>789.5</v>
      </c>
      <c r="G96" s="25">
        <v>5915.8</v>
      </c>
      <c r="H96" s="25">
        <v>0</v>
      </c>
    </row>
    <row r="97" spans="1:8" x14ac:dyDescent="0.25">
      <c r="A97" s="48"/>
      <c r="B97" s="49"/>
      <c r="C97" s="49"/>
      <c r="D97" s="50"/>
      <c r="E97" s="51"/>
      <c r="F97" s="52"/>
      <c r="G97" s="52"/>
      <c r="H97" s="52"/>
    </row>
    <row r="98" spans="1:8" x14ac:dyDescent="0.25">
      <c r="A98" s="48"/>
      <c r="B98" s="49"/>
      <c r="C98" s="49"/>
      <c r="D98" s="50"/>
      <c r="E98" s="51"/>
      <c r="F98" s="52"/>
      <c r="G98" s="52"/>
      <c r="H98" s="52"/>
    </row>
    <row r="99" spans="1:8" x14ac:dyDescent="0.25">
      <c r="A99" s="54" t="s">
        <v>18</v>
      </c>
      <c r="B99" s="54"/>
      <c r="C99" s="54"/>
      <c r="D99" s="54"/>
      <c r="E99" s="54"/>
      <c r="F99" s="54"/>
      <c r="G99" s="54"/>
      <c r="H99" s="54"/>
    </row>
  </sheetData>
  <autoFilter ref="A12:I67"/>
  <mergeCells count="5">
    <mergeCell ref="A99:H99"/>
    <mergeCell ref="F2:H2"/>
    <mergeCell ref="D5:H5"/>
    <mergeCell ref="A8:H8"/>
    <mergeCell ref="D3:H3"/>
  </mergeCells>
  <printOptions horizontalCentered="1"/>
  <pageMargins left="0.59055118110236227" right="0.39370078740157483" top="0.62992125984251968" bottom="0.51181102362204722" header="0.51181102362204722" footer="0.27559055118110237"/>
  <pageSetup paperSize="9" scale="61" fitToHeight="0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КВ</vt:lpstr>
      <vt:lpstr>КВ!Заголовки_для_печати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2023-08-24T09:23:35Z</cp:lastPrinted>
  <dcterms:created xsi:type="dcterms:W3CDTF">2021-02-26T09:05:01Z</dcterms:created>
  <dcterms:modified xsi:type="dcterms:W3CDTF">2023-09-08T03:52:08Z</dcterms:modified>
</cp:coreProperties>
</file>