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Area" localSheetId="0">КВ!$A$1:$H$82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F77" i="1"/>
  <c r="H74" i="1"/>
  <c r="G73" i="1"/>
  <c r="H73" i="1" s="1"/>
  <c r="F73" i="1"/>
  <c r="G70" i="1"/>
  <c r="F70" i="1"/>
  <c r="G68" i="1"/>
  <c r="F68" i="1"/>
  <c r="H65" i="1"/>
  <c r="G64" i="1"/>
  <c r="F64" i="1"/>
  <c r="G61" i="1"/>
  <c r="F61" i="1"/>
  <c r="H64" i="1" l="1"/>
  <c r="G59" i="1" l="1"/>
  <c r="F59" i="1"/>
  <c r="G57" i="1"/>
  <c r="F57" i="1"/>
  <c r="G55" i="1"/>
  <c r="H52" i="1"/>
  <c r="H53" i="1"/>
  <c r="G33" i="1"/>
  <c r="F33" i="1"/>
  <c r="G11" i="1"/>
  <c r="F11" i="1"/>
  <c r="H72" i="1" l="1"/>
  <c r="H63" i="1"/>
  <c r="H25" i="1" l="1"/>
  <c r="H26" i="1"/>
  <c r="H27" i="1"/>
  <c r="H30" i="1"/>
  <c r="H31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5" i="1"/>
  <c r="H56" i="1"/>
  <c r="H57" i="1"/>
  <c r="H58" i="1"/>
  <c r="H59" i="1"/>
  <c r="H60" i="1"/>
  <c r="H61" i="1"/>
  <c r="H62" i="1"/>
  <c r="H66" i="1"/>
  <c r="H67" i="1"/>
  <c r="H68" i="1"/>
  <c r="H69" i="1"/>
  <c r="H70" i="1"/>
  <c r="H71" i="1"/>
  <c r="H75" i="1"/>
  <c r="H76" i="1"/>
  <c r="H77" i="1"/>
  <c r="H78" i="1"/>
  <c r="H33" i="1" l="1"/>
  <c r="H11" i="1" l="1"/>
  <c r="G54" i="1"/>
  <c r="F54" i="1"/>
  <c r="G32" i="1"/>
  <c r="F32" i="1"/>
  <c r="G29" i="1"/>
  <c r="F29" i="1"/>
  <c r="F28" i="1" s="1"/>
  <c r="G24" i="1"/>
  <c r="F24" i="1"/>
  <c r="F23" i="1" s="1"/>
  <c r="G10" i="1"/>
  <c r="F10" i="1"/>
  <c r="F9" i="1" s="1"/>
  <c r="H54" i="1" l="1"/>
  <c r="G23" i="1"/>
  <c r="H23" i="1" s="1"/>
  <c r="H24" i="1"/>
  <c r="H32" i="1"/>
  <c r="H10" i="1"/>
  <c r="G28" i="1"/>
  <c r="H28" i="1" s="1"/>
  <c r="H29" i="1"/>
  <c r="G9" i="1" l="1"/>
  <c r="H9" i="1" s="1"/>
</calcChain>
</file>

<file path=xl/sharedStrings.xml><?xml version="1.0" encoding="utf-8"?>
<sst xmlns="http://schemas.openxmlformats.org/spreadsheetml/2006/main" count="160" uniqueCount="93">
  <si>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</si>
  <si>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</si>
  <si>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ПР</t>
  </si>
  <si>
    <t>Наименование направлений и обьектов</t>
  </si>
  <si>
    <t>тыс. рублей</t>
  </si>
  <si>
    <t>13.0.00.07950</t>
  </si>
  <si>
    <t>16.0.00.07950</t>
  </si>
  <si>
    <t/>
  </si>
  <si>
    <t>Бюджетные инвестиции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</si>
  <si>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</si>
  <si>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</si>
  <si>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РЗ</t>
  </si>
  <si>
    <t>КЦСР</t>
  </si>
  <si>
    <t>КВР</t>
  </si>
  <si>
    <t>% исполнения к уточненной сводной бюджетной росписи</t>
  </si>
  <si>
    <t>Всего расходов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</si>
  <si>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</si>
  <si>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>12.0.00.00000</t>
  </si>
  <si>
    <t>Обеспечение реализации мероприятий муниципальной программы</t>
  </si>
  <si>
    <t>12.0.00.07950</t>
  </si>
  <si>
    <t>13.0.00.00000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</si>
  <si>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</si>
  <si>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</si>
  <si>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</si>
  <si>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</si>
  <si>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</si>
  <si>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Муниципальная программа Новосибирского района Новосибирской области "Приобретение служебного жилья в Новосибирском районе Новосибирской области на 2021-2023 год"</t>
  </si>
  <si>
    <t>27.0.00.00000</t>
  </si>
  <si>
    <t>27.0.00.07950</t>
  </si>
  <si>
    <t>Предоставление служебного жилья отдельным категориям граждан, проживающим на территории Новосибирского района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</si>
  <si>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</si>
  <si>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</si>
  <si>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</si>
  <si>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</si>
  <si>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и реконструкция объектов централизованных систем холодного водоснабжения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</si>
  <si>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</si>
  <si>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</si>
  <si>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</si>
  <si>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_________________________</t>
  </si>
  <si>
    <t>Авторский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</si>
  <si>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обследованию и разработке технических решений на устройство опорных подушек балок, реконструкция д/к в с.Ленинское</t>
  </si>
  <si>
    <t>Выполнение работ по усилению конструкций дома культуры на 200 посадочных мест в с.Ленинское (предписание ГАСН, реконструкция ДК)</t>
  </si>
  <si>
    <t>Выполнение работ по устройству отмостки, пожарных лестниц, внутренней лестницы, пандусов дома культуры на 200 посадочных мест в с.Ленинское (реконструкция ДК)</t>
  </si>
  <si>
    <t>Строительный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</si>
  <si>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инженерным изысканиям, разработке проектной и рабочей документации на строительство объекта капитального строительства "Плавательный бассейн в с. Новолуговое Новосибиркого района Новосибирской области" с получением положительного заключения государственной экспертизы (стадия "П") и согласования с ведомствами (стадия "Р")</t>
  </si>
  <si>
    <t>Строительство универсальной спортивной площадки по типу "Стадион-площадка" в д. Алексеевка</t>
  </si>
  <si>
    <t>Строительство хоккейной площадки в Боровском сельсовете</t>
  </si>
  <si>
    <t>Разработка ПСД по объекту "Реконструкция моста через р.Власиха"</t>
  </si>
  <si>
    <t>Разработка ПСД по объекту "Строительство автомобильных дорог улично-дорожной сети м/р "Северный" и "Центральный" п.Садовый</t>
  </si>
  <si>
    <t>Выкуп газовой котельной по адресу: д.п. Кудряшовский, ул. Береговая, 122</t>
  </si>
  <si>
    <t>Выполнение работ по проведению гидравлического расчета централизованной системы холодного водоснабжения п.Ложок Барышевского сельсовета</t>
  </si>
  <si>
    <t>Выполнение работ по проведению поисковых гидрогеологических работ на участке "Ложок - Южный" для локализации скважинного водозабора в п.Ложок Барышевского сельсовета</t>
  </si>
  <si>
    <t>Геофизические изыскания с. Пайвино</t>
  </si>
  <si>
    <t>Корректировка проектно-сметной документации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с.Барышево" с получением положительного заключения государственной экспертизы проектно-сметной документации"</t>
  </si>
  <si>
    <t>Корректировка ПСД по объекту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экспертизы</t>
  </si>
  <si>
    <t>Разработка проектно-сметнорй документации по строительству перемычки Д=200 мм, в районе пересечения ул.Ленина и ул.Пушкина, строящегося водопровода с действующим водопроводом Д=200 мм по ул.Ленина с целю обеспечения надежности водоснабжения с.Барышево, с получением положительного заключения эспертизы</t>
  </si>
  <si>
    <t>Разработка ПСД с получением положительного заключения государственной экспертизы "Реконструкция КНС "Пионерская, 2а" в с. Барышево"</t>
  </si>
  <si>
    <t>Разработка ПСД с получением положительного заключения государственной экспертизы "Строительство водозабора № 3 в п. Ложок"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</si>
  <si>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</si>
  <si>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</t>
  </si>
  <si>
    <t>Разработка ПСД с получением положительного заключения экспертизы "Строительство водозаборной скважины с водоподготовкой, строительство водопровода для льготной категории граждан в с. Пайвино"</t>
  </si>
  <si>
    <t>Разработка ПСД с получением положительного заключения экспертизы "Строительство водопровода для льготной категории граждан в с. Сенчанка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</si>
  <si>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Ярково"</t>
  </si>
  <si>
    <t>Разработка ПСД с получением положительного заключения экспертизы на строительство газовой котельной № 3 с. Барышево (Опытный завод)</t>
  </si>
  <si>
    <t>Создание новых мест в образовательных учреждениях</t>
  </si>
  <si>
    <t>Создание новых мест в образовательных учреждениях (софинансирование)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</si>
  <si>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*(софинансирование)</t>
  </si>
  <si>
    <t>99.0.00.70940</t>
  </si>
  <si>
    <t>99.0.00.S0920</t>
  </si>
  <si>
    <t>Проектирование и строительство объекта "Очистные сооружения хозяйственно-бытовых сточных вод (1 и 2 этапы строительства) в п.Ложок Барышевского сельсовета</t>
  </si>
  <si>
    <t>Строительство магистрального водопровода в с.Барышево Барышевского сельсовета</t>
  </si>
  <si>
    <t>Реконструкция водопроводной сети водоснабжения в с.Ленинское Морского сельсовета</t>
  </si>
  <si>
    <t>Приобретение детского сада на 292 места на территории микрорайона "Пригородные просторы" с. Толмачево Толмачевского сельсовета</t>
  </si>
  <si>
    <t xml:space="preserve"> Приложение 8</t>
  </si>
  <si>
    <t>Исполнение ассигнований на капитальные вложения из бюджета Новосибирского района по направлениям и обьектам за 1 полугодие 2023 года</t>
  </si>
  <si>
    <t>Уточненная сводная бюджетная роспись на 2023 год</t>
  </si>
  <si>
    <t>Кассовое исполнение за 1 полугодие 2023 года</t>
  </si>
  <si>
    <t>Корректировка ПСД "Реконструкция ДК Ленинское, раздел  Система электроснабжения"</t>
  </si>
  <si>
    <t>Монтаж охранно-пожарной системы (ОПС) ДК с. Ленинское</t>
  </si>
  <si>
    <t>Монтаж подвесной балки для крепления светового и звукового оборудования для ДК с. Ленинское</t>
  </si>
  <si>
    <t>Разработка ПСД на строительство ДК р.п. Краснообск</t>
  </si>
  <si>
    <t>Разработка технических решений на устройство сценического оборудования "Реконструкция ДК Ленинское"</t>
  </si>
  <si>
    <t>Реконструкция МКУ "Ленинский Дом культуры", с. Ленинское в Морском сельсовете</t>
  </si>
  <si>
    <t xml:space="preserve"> Технологическое присоединение к электрическим сетям для "Скважина с установкой блочного модуля химводоотчистки в п. Железнодорожный</t>
  </si>
  <si>
    <t>Выполнение строительно-монтажных работ в рамках разработанных проектно-сметной документации по водоснабжению льготной категории граждан (с. Ярково, с. Пайвино, с. Сенчанка, с. Шилово)</t>
  </si>
  <si>
    <t>Разработка проектно-сметной документации с получением положительного заключения экспертизы «Строительство водопровода для льготной категории граждан в с. Шилово с подключением к существующим сетям</t>
  </si>
  <si>
    <t>Строительство водопровода по ул. Весенняя в п. Юный Ленинец Мичуринского сельсовета</t>
  </si>
  <si>
    <t>Технологическое присоединение для электроснабжения водозаборной скважины с модульной станцией водоподготовки, с. Пайвино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</si>
  <si>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</si>
  <si>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(софинансирование)</t>
  </si>
  <si>
    <t>99.0.00.70740</t>
  </si>
  <si>
    <t>99.0.00.S0740</t>
  </si>
  <si>
    <t>99.0.00.S9870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</si>
</sst>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#,##0.0;[Red]\-#,##0.0;0.0"/>
    <numFmt numFmtId="166" formatCode="000"/>
    <numFmt numFmtId="167" formatCode="0000000000"/>
    <numFmt numFmtId="168" formatCode="00"/>
    <numFmt numFmtId="169" formatCode="00;[Red]\-00;&quot;&quot;"/>
    <numFmt numFmtId="170" formatCode="000;[Red]\-000;&quot;&quot;"/>
  </numFmts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5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wrapText="1"/>
      <protection hidden="1"/>
    </xf>
    <xf numFmtId="1" fontId="2" fillId="0" borderId="1" xfId="0" applyNumberFormat="1" applyFont="1" applyFill="1" applyBorder="1" applyAlignment="1" applyProtection="1">
      <alignment horizont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168" fontId="2" fillId="0" borderId="1" xfId="0" applyNumberFormat="1" applyFont="1" applyFill="1" applyBorder="1" applyAlignment="1" applyProtection="1">
      <alignment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 vertical="center"/>
      <protection hidden="1"/>
    </xf>
    <xf numFmtId="10" fontId="2" fillId="0" borderId="1" xfId="2" applyNumberFormat="1" applyFont="1" applyFill="1" applyBorder="1" applyAlignment="1" applyProtection="1">
      <alignment horizontal="right" vertical="center"/>
      <protection hidden="1"/>
    </xf>
    <xf numFmtId="10" fontId="1" fillId="0" borderId="1" xfId="2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/>
    <xf numFmtId="0" fontId="1" fillId="0" borderId="0" xfId="0" applyFont="1" applyFill="1" applyProtection="1">
      <protection hidden="1"/>
    </xf>
    <xf numFmtId="0" fontId="2" fillId="0" borderId="0" xfId="0" applyFont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70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10" fontId="1" fillId="0" borderId="0" xfId="2" applyNumberFormat="1" applyFont="1" applyFill="1" applyBorder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showGridLines="0"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15" sqref="A15"/>
      <selection pane="bottomRight" activeCell="A65" sqref="A65"/>
    </sheetView>
  </sheetViews>
  <sheetFormatPr defaultColWidth="9.140625" defaultRowHeight="15.75" x14ac:dyDescent="0.25"/>
  <cols>
    <col min="1" max="1" width="67" style="3" customWidth="1"/>
    <col min="2" max="3" width="4.28515625" style="3" customWidth="1"/>
    <col min="4" max="4" width="14.85546875" style="3" bestFit="1" customWidth="1"/>
    <col min="5" max="5" width="5.7109375" style="3" customWidth="1"/>
    <col min="6" max="6" width="14.42578125" style="41" customWidth="1"/>
    <col min="7" max="7" width="13.5703125" style="41" customWidth="1"/>
    <col min="8" max="8" width="16.140625" style="3" customWidth="1"/>
    <col min="9" max="213" width="9.140625" style="3" customWidth="1"/>
    <col min="214" max="16384" width="9.140625" style="3"/>
  </cols>
  <sheetData>
    <row r="1" spans="1:8" x14ac:dyDescent="0.25">
      <c r="H1" s="2" t="s">
        <v>73</v>
      </c>
    </row>
    <row r="2" spans="1:8" ht="12.75" customHeight="1" x14ac:dyDescent="0.25">
      <c r="A2" s="1"/>
      <c r="B2" s="1"/>
      <c r="C2" s="1"/>
      <c r="D2" s="1"/>
      <c r="E2" s="1"/>
      <c r="F2" s="42"/>
      <c r="G2" s="42"/>
      <c r="H2" s="2"/>
    </row>
    <row r="3" spans="1:8" ht="12.75" customHeight="1" x14ac:dyDescent="0.25">
      <c r="A3" s="1"/>
      <c r="B3" s="1"/>
      <c r="C3" s="1"/>
      <c r="D3" s="1"/>
      <c r="E3" s="1"/>
      <c r="F3" s="42"/>
      <c r="G3" s="42"/>
      <c r="H3" s="2"/>
    </row>
    <row r="4" spans="1:8" ht="29.25" customHeight="1" x14ac:dyDescent="0.25">
      <c r="A4" s="50" t="s">
        <v>74</v>
      </c>
      <c r="B4" s="50"/>
      <c r="C4" s="50"/>
      <c r="D4" s="50"/>
      <c r="E4" s="50"/>
      <c r="F4" s="50"/>
      <c r="G4" s="50"/>
      <c r="H4" s="50"/>
    </row>
    <row r="5" spans="1:8" x14ac:dyDescent="0.25">
      <c r="A5" s="4"/>
      <c r="B5" s="4"/>
      <c r="C5" s="4"/>
      <c r="D5" s="4"/>
      <c r="E5" s="4"/>
      <c r="F5" s="4"/>
      <c r="G5" s="4"/>
      <c r="H5" s="4"/>
    </row>
    <row r="6" spans="1:8" ht="12.75" customHeight="1" x14ac:dyDescent="0.25">
      <c r="A6" s="5"/>
      <c r="B6" s="5"/>
      <c r="C6" s="1"/>
      <c r="D6" s="6"/>
      <c r="E6" s="6"/>
      <c r="F6" s="6"/>
      <c r="G6" s="2"/>
      <c r="H6" s="7" t="s">
        <v>4</v>
      </c>
    </row>
    <row r="7" spans="1:8" ht="94.5" x14ac:dyDescent="0.25">
      <c r="A7" s="8" t="s">
        <v>3</v>
      </c>
      <c r="B7" s="9" t="s">
        <v>11</v>
      </c>
      <c r="C7" s="9" t="s">
        <v>2</v>
      </c>
      <c r="D7" s="9" t="s">
        <v>12</v>
      </c>
      <c r="E7" s="9" t="s">
        <v>13</v>
      </c>
      <c r="F7" s="24" t="s">
        <v>75</v>
      </c>
      <c r="G7" s="24" t="s">
        <v>76</v>
      </c>
      <c r="H7" s="24" t="s">
        <v>14</v>
      </c>
    </row>
    <row r="8" spans="1:8" x14ac:dyDescent="0.25">
      <c r="A8" s="10">
        <v>1</v>
      </c>
      <c r="B8" s="11">
        <v>3</v>
      </c>
      <c r="C8" s="11">
        <v>4</v>
      </c>
      <c r="D8" s="10">
        <v>5</v>
      </c>
      <c r="E8" s="11">
        <v>6</v>
      </c>
      <c r="F8" s="11">
        <v>8</v>
      </c>
      <c r="G8" s="11">
        <v>9</v>
      </c>
      <c r="H8" s="11">
        <v>10</v>
      </c>
    </row>
    <row r="9" spans="1:8" x14ac:dyDescent="0.25">
      <c r="A9" s="25" t="s">
        <v>15</v>
      </c>
      <c r="B9" s="26"/>
      <c r="C9" s="26"/>
      <c r="D9" s="27"/>
      <c r="E9" s="28"/>
      <c r="F9" s="29">
        <f>F10+F28+F32+F54+F57+F59+F61+F64+F66+F68+F70+F73+F75+F77+F23</f>
        <v>735789.29999999993</v>
      </c>
      <c r="G9" s="29">
        <f>G10+G28+G32+G54+G57+G59+G61+G64+G66+G68+G70+G73+G75+G77+G23</f>
        <v>260811.2</v>
      </c>
      <c r="H9" s="39">
        <f>G9/F9</f>
        <v>0.35446451857889211</v>
      </c>
    </row>
    <row r="10" spans="1:8" ht="47.25" x14ac:dyDescent="0.25">
      <c r="A10" s="18" t="s">
        <v>16</v>
      </c>
      <c r="B10" s="20">
        <v>8</v>
      </c>
      <c r="C10" s="20">
        <v>1</v>
      </c>
      <c r="D10" s="9" t="s">
        <v>17</v>
      </c>
      <c r="E10" s="21" t="s">
        <v>7</v>
      </c>
      <c r="F10" s="22">
        <f>F11</f>
        <v>27982.2</v>
      </c>
      <c r="G10" s="22">
        <f t="shared" ref="G10" si="0">G11</f>
        <v>7193.3</v>
      </c>
      <c r="H10" s="39">
        <f t="shared" ref="H10:H78" si="1">G10/F10</f>
        <v>0.2570669925881453</v>
      </c>
    </row>
    <row r="11" spans="1:8" ht="31.5" x14ac:dyDescent="0.25">
      <c r="A11" s="18" t="s">
        <v>18</v>
      </c>
      <c r="B11" s="20">
        <v>8</v>
      </c>
      <c r="C11" s="20">
        <v>1</v>
      </c>
      <c r="D11" s="9" t="s">
        <v>19</v>
      </c>
      <c r="E11" s="21"/>
      <c r="F11" s="22">
        <f>SUM(F12:F22)</f>
        <v>27982.2</v>
      </c>
      <c r="G11" s="22">
        <f>SUM(G12:G22)</f>
        <v>7193.3</v>
      </c>
      <c r="H11" s="39">
        <f t="shared" si="1"/>
        <v>0.2570669925881453</v>
      </c>
    </row>
    <row r="12" spans="1:8" ht="47.25" x14ac:dyDescent="0.25">
      <c r="A12" s="15" t="s">
        <v>39</v>
      </c>
      <c r="B12" s="12">
        <v>8</v>
      </c>
      <c r="C12" s="12">
        <v>1</v>
      </c>
      <c r="D12" s="17" t="s">
        <v>19</v>
      </c>
      <c r="E12" s="13">
        <v>410</v>
      </c>
      <c r="F12" s="14">
        <v>106</v>
      </c>
      <c r="G12" s="14">
        <v>61.7</v>
      </c>
      <c r="H12" s="40">
        <v>1</v>
      </c>
    </row>
    <row r="13" spans="1:8" ht="47.25" x14ac:dyDescent="0.25">
      <c r="A13" s="15" t="s">
        <v>40</v>
      </c>
      <c r="B13" s="12">
        <v>8</v>
      </c>
      <c r="C13" s="12">
        <v>1</v>
      </c>
      <c r="D13" s="17" t="s">
        <v>19</v>
      </c>
      <c r="E13" s="13">
        <v>410</v>
      </c>
      <c r="F13" s="14">
        <v>20.8</v>
      </c>
      <c r="G13" s="14">
        <v>20.8</v>
      </c>
      <c r="H13" s="40">
        <v>1</v>
      </c>
    </row>
    <row r="14" spans="1:8" ht="47.25" x14ac:dyDescent="0.25">
      <c r="A14" s="15" t="s">
        <v>41</v>
      </c>
      <c r="B14" s="12">
        <v>8</v>
      </c>
      <c r="C14" s="12">
        <v>1</v>
      </c>
      <c r="D14" s="17" t="s">
        <v>19</v>
      </c>
      <c r="E14" s="13">
        <v>410</v>
      </c>
      <c r="F14" s="14">
        <v>97</v>
      </c>
      <c r="G14" s="14">
        <v>97</v>
      </c>
      <c r="H14" s="40">
        <v>1</v>
      </c>
    </row>
    <row r="15" spans="1:8" ht="47.25" x14ac:dyDescent="0.25">
      <c r="A15" s="15" t="s">
        <v>42</v>
      </c>
      <c r="B15" s="12">
        <v>8</v>
      </c>
      <c r="C15" s="12">
        <v>1</v>
      </c>
      <c r="D15" s="17" t="s">
        <v>19</v>
      </c>
      <c r="E15" s="13">
        <v>410</v>
      </c>
      <c r="F15" s="14">
        <v>1715.9</v>
      </c>
      <c r="G15" s="14">
        <v>553.20000000000005</v>
      </c>
      <c r="H15" s="40">
        <v>0</v>
      </c>
    </row>
    <row r="16" spans="1:8" ht="31.5" x14ac:dyDescent="0.25">
      <c r="A16" s="15" t="s">
        <v>77</v>
      </c>
      <c r="B16" s="12">
        <v>8</v>
      </c>
      <c r="C16" s="12">
        <v>1</v>
      </c>
      <c r="D16" s="17" t="s">
        <v>19</v>
      </c>
      <c r="E16" s="13">
        <v>410</v>
      </c>
      <c r="F16" s="14">
        <v>65.2</v>
      </c>
      <c r="G16" s="14">
        <v>65.2</v>
      </c>
      <c r="H16" s="40">
        <v>1</v>
      </c>
    </row>
    <row r="17" spans="1:8" x14ac:dyDescent="0.25">
      <c r="A17" s="15" t="s">
        <v>78</v>
      </c>
      <c r="B17" s="12">
        <v>8</v>
      </c>
      <c r="C17" s="12">
        <v>1</v>
      </c>
      <c r="D17" s="17" t="s">
        <v>19</v>
      </c>
      <c r="E17" s="13">
        <v>410</v>
      </c>
      <c r="F17" s="14">
        <v>644</v>
      </c>
      <c r="G17" s="14">
        <v>0</v>
      </c>
      <c r="H17" s="40">
        <v>0</v>
      </c>
    </row>
    <row r="18" spans="1:8" ht="31.5" x14ac:dyDescent="0.25">
      <c r="A18" s="15" t="s">
        <v>79</v>
      </c>
      <c r="B18" s="12">
        <v>8</v>
      </c>
      <c r="C18" s="12">
        <v>1</v>
      </c>
      <c r="D18" s="17" t="s">
        <v>19</v>
      </c>
      <c r="E18" s="13">
        <v>410</v>
      </c>
      <c r="F18" s="14">
        <v>170</v>
      </c>
      <c r="G18" s="14">
        <v>0</v>
      </c>
      <c r="H18" s="40">
        <v>0</v>
      </c>
    </row>
    <row r="19" spans="1:8" x14ac:dyDescent="0.25">
      <c r="A19" s="15" t="s">
        <v>80</v>
      </c>
      <c r="B19" s="12">
        <v>8</v>
      </c>
      <c r="C19" s="12">
        <v>1</v>
      </c>
      <c r="D19" s="17" t="s">
        <v>19</v>
      </c>
      <c r="E19" s="13">
        <v>410</v>
      </c>
      <c r="F19" s="14">
        <v>12371.6</v>
      </c>
      <c r="G19" s="14">
        <v>108.3</v>
      </c>
      <c r="H19" s="40">
        <v>0</v>
      </c>
    </row>
    <row r="20" spans="1:8" ht="31.5" x14ac:dyDescent="0.25">
      <c r="A20" s="15" t="s">
        <v>81</v>
      </c>
      <c r="B20" s="12">
        <v>8</v>
      </c>
      <c r="C20" s="12">
        <v>1</v>
      </c>
      <c r="D20" s="17" t="s">
        <v>19</v>
      </c>
      <c r="E20" s="13">
        <v>410</v>
      </c>
      <c r="F20" s="14">
        <v>41.7</v>
      </c>
      <c r="G20" s="14">
        <v>41.6</v>
      </c>
      <c r="H20" s="40">
        <v>1</v>
      </c>
    </row>
    <row r="21" spans="1:8" ht="31.5" x14ac:dyDescent="0.25">
      <c r="A21" s="15" t="s">
        <v>82</v>
      </c>
      <c r="B21" s="12">
        <v>8</v>
      </c>
      <c r="C21" s="12">
        <v>1</v>
      </c>
      <c r="D21" s="17" t="s">
        <v>19</v>
      </c>
      <c r="E21" s="13">
        <v>410</v>
      </c>
      <c r="F21" s="14">
        <v>12500</v>
      </c>
      <c r="G21" s="14">
        <v>6245.5</v>
      </c>
      <c r="H21" s="40">
        <v>0</v>
      </c>
    </row>
    <row r="22" spans="1:8" ht="47.25" x14ac:dyDescent="0.25">
      <c r="A22" s="15" t="s">
        <v>43</v>
      </c>
      <c r="B22" s="12">
        <v>8</v>
      </c>
      <c r="C22" s="12">
        <v>1</v>
      </c>
      <c r="D22" s="17" t="s">
        <v>19</v>
      </c>
      <c r="E22" s="13">
        <v>410</v>
      </c>
      <c r="F22" s="14">
        <v>250</v>
      </c>
      <c r="G22" s="14">
        <v>0</v>
      </c>
      <c r="H22" s="40">
        <v>0</v>
      </c>
    </row>
    <row r="23" spans="1:8" ht="63" x14ac:dyDescent="0.25">
      <c r="A23" s="25" t="s">
        <v>1</v>
      </c>
      <c r="B23" s="30">
        <v>11</v>
      </c>
      <c r="C23" s="31">
        <v>2</v>
      </c>
      <c r="D23" s="27" t="s">
        <v>20</v>
      </c>
      <c r="E23" s="28"/>
      <c r="F23" s="29">
        <f>F24</f>
        <v>8317</v>
      </c>
      <c r="G23" s="29">
        <f t="shared" ref="G23" si="2">G24</f>
        <v>0</v>
      </c>
      <c r="H23" s="39">
        <f t="shared" si="1"/>
        <v>0</v>
      </c>
    </row>
    <row r="24" spans="1:8" ht="31.5" x14ac:dyDescent="0.25">
      <c r="A24" s="32" t="s">
        <v>18</v>
      </c>
      <c r="B24" s="30">
        <v>11</v>
      </c>
      <c r="C24" s="31">
        <v>2</v>
      </c>
      <c r="D24" s="27" t="s">
        <v>5</v>
      </c>
      <c r="E24" s="28"/>
      <c r="F24" s="29">
        <f>SUM(F25:F27)</f>
        <v>8317</v>
      </c>
      <c r="G24" s="29">
        <f>SUM(G25:G27)</f>
        <v>0</v>
      </c>
      <c r="H24" s="39">
        <f t="shared" si="1"/>
        <v>0</v>
      </c>
    </row>
    <row r="25" spans="1:8" ht="110.25" x14ac:dyDescent="0.25">
      <c r="A25" s="33" t="s">
        <v>44</v>
      </c>
      <c r="B25" s="34">
        <v>11</v>
      </c>
      <c r="C25" s="35">
        <v>2</v>
      </c>
      <c r="D25" s="36" t="s">
        <v>5</v>
      </c>
      <c r="E25" s="16" t="s">
        <v>0</v>
      </c>
      <c r="F25" s="37">
        <v>2220</v>
      </c>
      <c r="G25" s="37">
        <v>0</v>
      </c>
      <c r="H25" s="40">
        <f t="shared" si="1"/>
        <v>0</v>
      </c>
    </row>
    <row r="26" spans="1:8" s="23" customFormat="1" ht="31.5" x14ac:dyDescent="0.2">
      <c r="A26" s="33" t="s">
        <v>45</v>
      </c>
      <c r="B26" s="34">
        <v>11</v>
      </c>
      <c r="C26" s="35">
        <v>2</v>
      </c>
      <c r="D26" s="36" t="s">
        <v>5</v>
      </c>
      <c r="E26" s="16" t="s">
        <v>0</v>
      </c>
      <c r="F26" s="37">
        <v>3000</v>
      </c>
      <c r="G26" s="37">
        <v>0</v>
      </c>
      <c r="H26" s="40">
        <f t="shared" si="1"/>
        <v>0</v>
      </c>
    </row>
    <row r="27" spans="1:8" x14ac:dyDescent="0.25">
      <c r="A27" s="33" t="s">
        <v>46</v>
      </c>
      <c r="B27" s="34">
        <v>11</v>
      </c>
      <c r="C27" s="35">
        <v>2</v>
      </c>
      <c r="D27" s="36" t="s">
        <v>5</v>
      </c>
      <c r="E27" s="16" t="s">
        <v>0</v>
      </c>
      <c r="F27" s="37">
        <v>3097</v>
      </c>
      <c r="G27" s="37">
        <v>0</v>
      </c>
      <c r="H27" s="40">
        <f t="shared" si="1"/>
        <v>0</v>
      </c>
    </row>
    <row r="28" spans="1:8" ht="63" x14ac:dyDescent="0.25">
      <c r="A28" s="25" t="s">
        <v>21</v>
      </c>
      <c r="B28" s="30">
        <v>4</v>
      </c>
      <c r="C28" s="31">
        <v>9</v>
      </c>
      <c r="D28" s="27" t="s">
        <v>22</v>
      </c>
      <c r="E28" s="28"/>
      <c r="F28" s="29">
        <f>F29</f>
        <v>27000</v>
      </c>
      <c r="G28" s="29">
        <f t="shared" ref="G28" si="3">G29</f>
        <v>0</v>
      </c>
      <c r="H28" s="39">
        <f t="shared" si="1"/>
        <v>0</v>
      </c>
    </row>
    <row r="29" spans="1:8" ht="31.5" x14ac:dyDescent="0.25">
      <c r="A29" s="25" t="s">
        <v>18</v>
      </c>
      <c r="B29" s="30">
        <v>4</v>
      </c>
      <c r="C29" s="31">
        <v>9</v>
      </c>
      <c r="D29" s="27" t="s">
        <v>6</v>
      </c>
      <c r="E29" s="28"/>
      <c r="F29" s="29">
        <f>SUM(F30:F31)</f>
        <v>27000</v>
      </c>
      <c r="G29" s="29">
        <f t="shared" ref="G29" si="4">SUM(G30:G31)</f>
        <v>0</v>
      </c>
      <c r="H29" s="39">
        <f t="shared" si="1"/>
        <v>0</v>
      </c>
    </row>
    <row r="30" spans="1:8" ht="31.5" x14ac:dyDescent="0.25">
      <c r="A30" s="15" t="s">
        <v>47</v>
      </c>
      <c r="B30" s="34">
        <v>4</v>
      </c>
      <c r="C30" s="35">
        <v>9</v>
      </c>
      <c r="D30" s="36" t="s">
        <v>6</v>
      </c>
      <c r="E30" s="16" t="s">
        <v>0</v>
      </c>
      <c r="F30" s="37">
        <v>4000</v>
      </c>
      <c r="G30" s="37">
        <v>0</v>
      </c>
      <c r="H30" s="40">
        <f t="shared" si="1"/>
        <v>0</v>
      </c>
    </row>
    <row r="31" spans="1:8" ht="47.25" x14ac:dyDescent="0.25">
      <c r="A31" s="15" t="s">
        <v>48</v>
      </c>
      <c r="B31" s="34">
        <v>4</v>
      </c>
      <c r="C31" s="35">
        <v>9</v>
      </c>
      <c r="D31" s="36" t="s">
        <v>6</v>
      </c>
      <c r="E31" s="16" t="s">
        <v>0</v>
      </c>
      <c r="F31" s="37">
        <v>23000</v>
      </c>
      <c r="G31" s="37">
        <v>0</v>
      </c>
      <c r="H31" s="40">
        <f t="shared" si="1"/>
        <v>0</v>
      </c>
    </row>
    <row r="32" spans="1:8" ht="47.25" x14ac:dyDescent="0.25">
      <c r="A32" s="18" t="s">
        <v>23</v>
      </c>
      <c r="B32" s="30">
        <v>5</v>
      </c>
      <c r="C32" s="31">
        <v>2</v>
      </c>
      <c r="D32" s="27" t="s">
        <v>24</v>
      </c>
      <c r="E32" s="19"/>
      <c r="F32" s="29">
        <f>F33</f>
        <v>100402.09999999999</v>
      </c>
      <c r="G32" s="29">
        <f t="shared" ref="G32" si="5">G33</f>
        <v>1386.4</v>
      </c>
      <c r="H32" s="39">
        <f t="shared" si="1"/>
        <v>1.3808476117531408E-2</v>
      </c>
    </row>
    <row r="33" spans="1:8" ht="31.5" x14ac:dyDescent="0.25">
      <c r="A33" s="18" t="s">
        <v>18</v>
      </c>
      <c r="B33" s="30">
        <v>5</v>
      </c>
      <c r="C33" s="31">
        <v>2</v>
      </c>
      <c r="D33" s="27" t="s">
        <v>25</v>
      </c>
      <c r="E33" s="19"/>
      <c r="F33" s="29">
        <f>SUM(F34:F53)</f>
        <v>100402.09999999999</v>
      </c>
      <c r="G33" s="29">
        <f>SUM(G34:G53)</f>
        <v>1386.4</v>
      </c>
      <c r="H33" s="39">
        <f t="shared" si="1"/>
        <v>1.3808476117531408E-2</v>
      </c>
    </row>
    <row r="34" spans="1:8" ht="47.25" x14ac:dyDescent="0.25">
      <c r="A34" s="15" t="s">
        <v>83</v>
      </c>
      <c r="B34" s="34">
        <v>5</v>
      </c>
      <c r="C34" s="35">
        <v>2</v>
      </c>
      <c r="D34" s="36" t="s">
        <v>25</v>
      </c>
      <c r="E34" s="16">
        <v>410</v>
      </c>
      <c r="F34" s="38">
        <v>156.19999999999999</v>
      </c>
      <c r="G34" s="38">
        <v>142.19999999999999</v>
      </c>
      <c r="H34" s="40">
        <f t="shared" si="1"/>
        <v>0.91037131882202305</v>
      </c>
    </row>
    <row r="35" spans="1:8" ht="31.5" x14ac:dyDescent="0.25">
      <c r="A35" s="15" t="s">
        <v>49</v>
      </c>
      <c r="B35" s="34">
        <v>5</v>
      </c>
      <c r="C35" s="35">
        <v>2</v>
      </c>
      <c r="D35" s="36" t="s">
        <v>25</v>
      </c>
      <c r="E35" s="16">
        <v>410</v>
      </c>
      <c r="F35" s="38">
        <v>3960</v>
      </c>
      <c r="G35" s="38">
        <v>0</v>
      </c>
      <c r="H35" s="40">
        <f t="shared" si="1"/>
        <v>0</v>
      </c>
    </row>
    <row r="36" spans="1:8" ht="47.25" x14ac:dyDescent="0.25">
      <c r="A36" s="15" t="s">
        <v>50</v>
      </c>
      <c r="B36" s="34">
        <v>5</v>
      </c>
      <c r="C36" s="35">
        <v>2</v>
      </c>
      <c r="D36" s="36" t="s">
        <v>25</v>
      </c>
      <c r="E36" s="16">
        <v>410</v>
      </c>
      <c r="F36" s="38">
        <v>588</v>
      </c>
      <c r="G36" s="38">
        <v>588</v>
      </c>
      <c r="H36" s="40">
        <f t="shared" si="1"/>
        <v>1</v>
      </c>
    </row>
    <row r="37" spans="1:8" ht="63" x14ac:dyDescent="0.25">
      <c r="A37" s="15" t="s">
        <v>51</v>
      </c>
      <c r="B37" s="34">
        <v>5</v>
      </c>
      <c r="C37" s="35">
        <v>2</v>
      </c>
      <c r="D37" s="36" t="s">
        <v>25</v>
      </c>
      <c r="E37" s="16">
        <v>410</v>
      </c>
      <c r="F37" s="38">
        <v>300</v>
      </c>
      <c r="G37" s="38">
        <v>300</v>
      </c>
      <c r="H37" s="40">
        <f t="shared" si="1"/>
        <v>1</v>
      </c>
    </row>
    <row r="38" spans="1:8" ht="63" x14ac:dyDescent="0.25">
      <c r="A38" s="15" t="s">
        <v>84</v>
      </c>
      <c r="B38" s="34">
        <v>5</v>
      </c>
      <c r="C38" s="35">
        <v>2</v>
      </c>
      <c r="D38" s="36" t="s">
        <v>25</v>
      </c>
      <c r="E38" s="16">
        <v>410</v>
      </c>
      <c r="F38" s="38">
        <v>49583.5</v>
      </c>
      <c r="G38" s="38">
        <v>0</v>
      </c>
      <c r="H38" s="40">
        <f t="shared" si="1"/>
        <v>0</v>
      </c>
    </row>
    <row r="39" spans="1:8" x14ac:dyDescent="0.25">
      <c r="A39" s="15" t="s">
        <v>52</v>
      </c>
      <c r="B39" s="34">
        <v>5</v>
      </c>
      <c r="C39" s="35">
        <v>2</v>
      </c>
      <c r="D39" s="36" t="s">
        <v>25</v>
      </c>
      <c r="E39" s="16">
        <v>410</v>
      </c>
      <c r="F39" s="38">
        <v>200</v>
      </c>
      <c r="G39" s="38">
        <v>200</v>
      </c>
      <c r="H39" s="40">
        <f t="shared" si="1"/>
        <v>1</v>
      </c>
    </row>
    <row r="40" spans="1:8" ht="110.25" x14ac:dyDescent="0.25">
      <c r="A40" s="15" t="s">
        <v>53</v>
      </c>
      <c r="B40" s="34">
        <v>5</v>
      </c>
      <c r="C40" s="35">
        <v>2</v>
      </c>
      <c r="D40" s="36" t="s">
        <v>25</v>
      </c>
      <c r="E40" s="16">
        <v>410</v>
      </c>
      <c r="F40" s="38">
        <v>1500</v>
      </c>
      <c r="G40" s="38">
        <v>0</v>
      </c>
      <c r="H40" s="40">
        <f t="shared" si="1"/>
        <v>0</v>
      </c>
    </row>
    <row r="41" spans="1:8" ht="78.75" x14ac:dyDescent="0.25">
      <c r="A41" s="15" t="s">
        <v>54</v>
      </c>
      <c r="B41" s="34">
        <v>5</v>
      </c>
      <c r="C41" s="35">
        <v>2</v>
      </c>
      <c r="D41" s="36" t="s">
        <v>25</v>
      </c>
      <c r="E41" s="16">
        <v>410</v>
      </c>
      <c r="F41" s="38">
        <v>3300</v>
      </c>
      <c r="G41" s="38">
        <v>0</v>
      </c>
      <c r="H41" s="40">
        <f t="shared" si="1"/>
        <v>0</v>
      </c>
    </row>
    <row r="42" spans="1:8" ht="63" x14ac:dyDescent="0.25">
      <c r="A42" s="15" t="s">
        <v>85</v>
      </c>
      <c r="B42" s="34">
        <v>5</v>
      </c>
      <c r="C42" s="35">
        <v>2</v>
      </c>
      <c r="D42" s="36" t="s">
        <v>25</v>
      </c>
      <c r="E42" s="16">
        <v>410</v>
      </c>
      <c r="F42" s="38">
        <v>2233</v>
      </c>
      <c r="G42" s="38">
        <v>0</v>
      </c>
      <c r="H42" s="40">
        <f t="shared" si="1"/>
        <v>0</v>
      </c>
    </row>
    <row r="43" spans="1:8" ht="94.5" x14ac:dyDescent="0.25">
      <c r="A43" s="15" t="s">
        <v>55</v>
      </c>
      <c r="B43" s="34">
        <v>5</v>
      </c>
      <c r="C43" s="35">
        <v>2</v>
      </c>
      <c r="D43" s="36" t="s">
        <v>25</v>
      </c>
      <c r="E43" s="16">
        <v>410</v>
      </c>
      <c r="F43" s="38">
        <v>730.4</v>
      </c>
      <c r="G43" s="38">
        <v>0</v>
      </c>
      <c r="H43" s="40">
        <f t="shared" si="1"/>
        <v>0</v>
      </c>
    </row>
    <row r="44" spans="1:8" ht="47.25" x14ac:dyDescent="0.25">
      <c r="A44" s="15" t="s">
        <v>56</v>
      </c>
      <c r="B44" s="34">
        <v>5</v>
      </c>
      <c r="C44" s="35">
        <v>2</v>
      </c>
      <c r="D44" s="36" t="s">
        <v>25</v>
      </c>
      <c r="E44" s="16">
        <v>410</v>
      </c>
      <c r="F44" s="38">
        <v>6635.9</v>
      </c>
      <c r="G44" s="38">
        <v>0</v>
      </c>
      <c r="H44" s="40">
        <f t="shared" si="1"/>
        <v>0</v>
      </c>
    </row>
    <row r="45" spans="1:8" ht="47.25" x14ac:dyDescent="0.25">
      <c r="A45" s="15" t="s">
        <v>57</v>
      </c>
      <c r="B45" s="34">
        <v>5</v>
      </c>
      <c r="C45" s="35">
        <v>2</v>
      </c>
      <c r="D45" s="36" t="s">
        <v>25</v>
      </c>
      <c r="E45" s="16">
        <v>410</v>
      </c>
      <c r="F45" s="38">
        <v>8646</v>
      </c>
      <c r="G45" s="38">
        <v>0</v>
      </c>
      <c r="H45" s="40">
        <f t="shared" si="1"/>
        <v>0</v>
      </c>
    </row>
    <row r="46" spans="1:8" ht="47.25" x14ac:dyDescent="0.25">
      <c r="A46" s="15" t="s">
        <v>58</v>
      </c>
      <c r="B46" s="34">
        <v>5</v>
      </c>
      <c r="C46" s="35">
        <v>2</v>
      </c>
      <c r="D46" s="36" t="s">
        <v>25</v>
      </c>
      <c r="E46" s="16">
        <v>410</v>
      </c>
      <c r="F46" s="38">
        <v>5359.9</v>
      </c>
      <c r="G46" s="38">
        <v>0</v>
      </c>
      <c r="H46" s="40">
        <f t="shared" si="1"/>
        <v>0</v>
      </c>
    </row>
    <row r="47" spans="1:8" ht="47.25" x14ac:dyDescent="0.25">
      <c r="A47" s="15" t="s">
        <v>59</v>
      </c>
      <c r="B47" s="34">
        <v>5</v>
      </c>
      <c r="C47" s="35">
        <v>2</v>
      </c>
      <c r="D47" s="36" t="s">
        <v>25</v>
      </c>
      <c r="E47" s="16">
        <v>410</v>
      </c>
      <c r="F47" s="38">
        <v>2500</v>
      </c>
      <c r="G47" s="38">
        <v>0</v>
      </c>
      <c r="H47" s="40">
        <f t="shared" si="1"/>
        <v>0</v>
      </c>
    </row>
    <row r="48" spans="1:8" ht="63" x14ac:dyDescent="0.25">
      <c r="A48" s="15" t="s">
        <v>60</v>
      </c>
      <c r="B48" s="34">
        <v>5</v>
      </c>
      <c r="C48" s="35">
        <v>2</v>
      </c>
      <c r="D48" s="36" t="s">
        <v>25</v>
      </c>
      <c r="E48" s="16">
        <v>410</v>
      </c>
      <c r="F48" s="38">
        <v>4100</v>
      </c>
      <c r="G48" s="38">
        <v>0</v>
      </c>
      <c r="H48" s="40">
        <f t="shared" si="1"/>
        <v>0</v>
      </c>
    </row>
    <row r="49" spans="1:8" ht="47.25" x14ac:dyDescent="0.25">
      <c r="A49" s="15" t="s">
        <v>61</v>
      </c>
      <c r="B49" s="34">
        <v>5</v>
      </c>
      <c r="C49" s="35">
        <v>2</v>
      </c>
      <c r="D49" s="36" t="s">
        <v>25</v>
      </c>
      <c r="E49" s="16">
        <v>410</v>
      </c>
      <c r="F49" s="38">
        <v>2693.8</v>
      </c>
      <c r="G49" s="38">
        <v>0</v>
      </c>
      <c r="H49" s="40">
        <f t="shared" si="1"/>
        <v>0</v>
      </c>
    </row>
    <row r="50" spans="1:8" ht="47.25" x14ac:dyDescent="0.25">
      <c r="A50" s="15" t="s">
        <v>62</v>
      </c>
      <c r="B50" s="34">
        <v>5</v>
      </c>
      <c r="C50" s="35">
        <v>2</v>
      </c>
      <c r="D50" s="36" t="s">
        <v>25</v>
      </c>
      <c r="E50" s="16">
        <v>410</v>
      </c>
      <c r="F50" s="38">
        <v>1850</v>
      </c>
      <c r="G50" s="38">
        <v>0</v>
      </c>
      <c r="H50" s="40">
        <f t="shared" si="1"/>
        <v>0</v>
      </c>
    </row>
    <row r="51" spans="1:8" ht="47.25" x14ac:dyDescent="0.25">
      <c r="A51" s="15" t="s">
        <v>63</v>
      </c>
      <c r="B51" s="34">
        <v>5</v>
      </c>
      <c r="C51" s="35">
        <v>2</v>
      </c>
      <c r="D51" s="36" t="s">
        <v>25</v>
      </c>
      <c r="E51" s="16">
        <v>410</v>
      </c>
      <c r="F51" s="38">
        <v>2895</v>
      </c>
      <c r="G51" s="38">
        <v>0</v>
      </c>
      <c r="H51" s="40">
        <f t="shared" si="1"/>
        <v>0</v>
      </c>
    </row>
    <row r="52" spans="1:8" ht="31.5" x14ac:dyDescent="0.25">
      <c r="A52" s="15" t="s">
        <v>86</v>
      </c>
      <c r="B52" s="34">
        <v>5</v>
      </c>
      <c r="C52" s="35">
        <v>2</v>
      </c>
      <c r="D52" s="36" t="s">
        <v>25</v>
      </c>
      <c r="E52" s="16">
        <v>410</v>
      </c>
      <c r="F52" s="38">
        <v>2920.4</v>
      </c>
      <c r="G52" s="38">
        <v>0</v>
      </c>
      <c r="H52" s="40">
        <f t="shared" si="1"/>
        <v>0</v>
      </c>
    </row>
    <row r="53" spans="1:8" ht="47.25" x14ac:dyDescent="0.25">
      <c r="A53" s="15" t="s">
        <v>87</v>
      </c>
      <c r="B53" s="34">
        <v>5</v>
      </c>
      <c r="C53" s="35">
        <v>2</v>
      </c>
      <c r="D53" s="36" t="s">
        <v>25</v>
      </c>
      <c r="E53" s="16">
        <v>410</v>
      </c>
      <c r="F53" s="38">
        <v>250</v>
      </c>
      <c r="G53" s="38">
        <v>156.19999999999999</v>
      </c>
      <c r="H53" s="40">
        <f t="shared" si="1"/>
        <v>0.62479999999999991</v>
      </c>
    </row>
    <row r="54" spans="1:8" ht="63" x14ac:dyDescent="0.25">
      <c r="A54" s="18" t="s">
        <v>26</v>
      </c>
      <c r="B54" s="20">
        <v>5</v>
      </c>
      <c r="C54" s="20">
        <v>1</v>
      </c>
      <c r="D54" s="9" t="s">
        <v>27</v>
      </c>
      <c r="E54" s="21" t="s">
        <v>7</v>
      </c>
      <c r="F54" s="29">
        <f>F56</f>
        <v>15000</v>
      </c>
      <c r="G54" s="29">
        <f t="shared" ref="G54" si="6">G56</f>
        <v>13940</v>
      </c>
      <c r="H54" s="39">
        <f t="shared" si="1"/>
        <v>0.92933333333333334</v>
      </c>
    </row>
    <row r="55" spans="1:8" ht="31.5" x14ac:dyDescent="0.25">
      <c r="A55" s="18" t="s">
        <v>18</v>
      </c>
      <c r="B55" s="20">
        <v>5</v>
      </c>
      <c r="C55" s="20">
        <v>1</v>
      </c>
      <c r="D55" s="9" t="s">
        <v>28</v>
      </c>
      <c r="E55" s="21"/>
      <c r="F55" s="29">
        <v>15000</v>
      </c>
      <c r="G55" s="29">
        <f>G56</f>
        <v>13940</v>
      </c>
      <c r="H55" s="39">
        <f t="shared" si="1"/>
        <v>0.92933333333333334</v>
      </c>
    </row>
    <row r="56" spans="1:8" ht="31.5" x14ac:dyDescent="0.25">
      <c r="A56" s="15" t="s">
        <v>29</v>
      </c>
      <c r="B56" s="12">
        <v>5</v>
      </c>
      <c r="C56" s="12">
        <v>1</v>
      </c>
      <c r="D56" s="17" t="s">
        <v>28</v>
      </c>
      <c r="E56" s="13">
        <v>410</v>
      </c>
      <c r="F56" s="37">
        <v>15000</v>
      </c>
      <c r="G56" s="37">
        <v>13940</v>
      </c>
      <c r="H56" s="40">
        <f t="shared" si="1"/>
        <v>0.92933333333333334</v>
      </c>
    </row>
    <row r="57" spans="1:8" ht="78.75" x14ac:dyDescent="0.25">
      <c r="A57" s="18" t="s">
        <v>30</v>
      </c>
      <c r="B57" s="20">
        <v>5</v>
      </c>
      <c r="C57" s="20">
        <v>2</v>
      </c>
      <c r="D57" s="9" t="s">
        <v>31</v>
      </c>
      <c r="E57" s="21"/>
      <c r="F57" s="29">
        <f>F58</f>
        <v>15000</v>
      </c>
      <c r="G57" s="29">
        <f>G58</f>
        <v>0</v>
      </c>
      <c r="H57" s="39">
        <f t="shared" si="1"/>
        <v>0</v>
      </c>
    </row>
    <row r="58" spans="1:8" s="43" customFormat="1" ht="47.25" x14ac:dyDescent="0.25">
      <c r="A58" s="15" t="s">
        <v>69</v>
      </c>
      <c r="B58" s="12">
        <v>5</v>
      </c>
      <c r="C58" s="12">
        <v>2</v>
      </c>
      <c r="D58" s="17" t="s">
        <v>31</v>
      </c>
      <c r="E58" s="13">
        <v>410</v>
      </c>
      <c r="F58" s="37">
        <v>15000</v>
      </c>
      <c r="G58" s="37">
        <v>0</v>
      </c>
      <c r="H58" s="40">
        <f t="shared" si="1"/>
        <v>0</v>
      </c>
    </row>
    <row r="59" spans="1:8" ht="83.25" customHeight="1" x14ac:dyDescent="0.25">
      <c r="A59" s="18" t="s">
        <v>32</v>
      </c>
      <c r="B59" s="20">
        <v>5</v>
      </c>
      <c r="C59" s="20">
        <v>1</v>
      </c>
      <c r="D59" s="9" t="s">
        <v>33</v>
      </c>
      <c r="E59" s="21" t="s">
        <v>7</v>
      </c>
      <c r="F59" s="29">
        <f>F60</f>
        <v>97005</v>
      </c>
      <c r="G59" s="29">
        <f>G60</f>
        <v>72492.800000000003</v>
      </c>
      <c r="H59" s="39">
        <f t="shared" si="1"/>
        <v>0.74730993247770738</v>
      </c>
    </row>
    <row r="60" spans="1:8" s="43" customFormat="1" x14ac:dyDescent="0.25">
      <c r="A60" s="15" t="s">
        <v>8</v>
      </c>
      <c r="B60" s="12">
        <v>5</v>
      </c>
      <c r="C60" s="12">
        <v>1</v>
      </c>
      <c r="D60" s="17" t="s">
        <v>33</v>
      </c>
      <c r="E60" s="13">
        <v>410</v>
      </c>
      <c r="F60" s="37">
        <v>97005</v>
      </c>
      <c r="G60" s="37">
        <v>72492.800000000003</v>
      </c>
      <c r="H60" s="40">
        <f t="shared" si="1"/>
        <v>0.74730993247770738</v>
      </c>
    </row>
    <row r="61" spans="1:8" ht="31.5" x14ac:dyDescent="0.25">
      <c r="A61" s="32" t="s">
        <v>34</v>
      </c>
      <c r="B61" s="20">
        <v>5</v>
      </c>
      <c r="C61" s="20">
        <v>2</v>
      </c>
      <c r="D61" s="9" t="s">
        <v>35</v>
      </c>
      <c r="E61" s="21"/>
      <c r="F61" s="29">
        <f>SUM(F62:F63)</f>
        <v>245096.4</v>
      </c>
      <c r="G61" s="29">
        <f>SUM(G62:G63)</f>
        <v>0</v>
      </c>
      <c r="H61" s="39">
        <f t="shared" si="1"/>
        <v>0</v>
      </c>
    </row>
    <row r="62" spans="1:8" ht="31.5" x14ac:dyDescent="0.25">
      <c r="A62" s="15" t="s">
        <v>70</v>
      </c>
      <c r="B62" s="12">
        <v>5</v>
      </c>
      <c r="C62" s="12">
        <v>2</v>
      </c>
      <c r="D62" s="17" t="s">
        <v>35</v>
      </c>
      <c r="E62" s="13">
        <v>410</v>
      </c>
      <c r="F62" s="37">
        <v>186247.4</v>
      </c>
      <c r="G62" s="37">
        <v>0</v>
      </c>
      <c r="H62" s="40">
        <f t="shared" si="1"/>
        <v>0</v>
      </c>
    </row>
    <row r="63" spans="1:8" ht="31.5" x14ac:dyDescent="0.25">
      <c r="A63" s="15" t="s">
        <v>71</v>
      </c>
      <c r="B63" s="12">
        <v>5</v>
      </c>
      <c r="C63" s="12">
        <v>2</v>
      </c>
      <c r="D63" s="17" t="s">
        <v>35</v>
      </c>
      <c r="E63" s="13">
        <v>410</v>
      </c>
      <c r="F63" s="37">
        <v>58849</v>
      </c>
      <c r="G63" s="37">
        <v>0</v>
      </c>
      <c r="H63" s="40">
        <f t="shared" si="1"/>
        <v>0</v>
      </c>
    </row>
    <row r="64" spans="1:8" s="43" customFormat="1" ht="47.25" x14ac:dyDescent="0.25">
      <c r="A64" s="18" t="s">
        <v>88</v>
      </c>
      <c r="B64" s="20">
        <v>11</v>
      </c>
      <c r="C64" s="20">
        <v>2</v>
      </c>
      <c r="D64" s="9" t="s">
        <v>90</v>
      </c>
      <c r="E64" s="21"/>
      <c r="F64" s="29">
        <f>F65</f>
        <v>19000</v>
      </c>
      <c r="G64" s="29">
        <f>G65</f>
        <v>0</v>
      </c>
      <c r="H64" s="40">
        <f t="shared" si="1"/>
        <v>0</v>
      </c>
    </row>
    <row r="65" spans="1:8" x14ac:dyDescent="0.25">
      <c r="A65" s="15" t="s">
        <v>8</v>
      </c>
      <c r="B65" s="12">
        <v>11</v>
      </c>
      <c r="C65" s="12">
        <v>2</v>
      </c>
      <c r="D65" s="17" t="s">
        <v>90</v>
      </c>
      <c r="E65" s="13">
        <v>410</v>
      </c>
      <c r="F65" s="37">
        <v>19000</v>
      </c>
      <c r="G65" s="37">
        <v>0</v>
      </c>
      <c r="H65" s="40">
        <f t="shared" si="1"/>
        <v>0</v>
      </c>
    </row>
    <row r="66" spans="1:8" x14ac:dyDescent="0.25">
      <c r="A66" s="18" t="s">
        <v>64</v>
      </c>
      <c r="B66" s="20">
        <v>7</v>
      </c>
      <c r="C66" s="20">
        <v>1</v>
      </c>
      <c r="D66" s="9" t="s">
        <v>67</v>
      </c>
      <c r="E66" s="21"/>
      <c r="F66" s="29">
        <v>145000</v>
      </c>
      <c r="G66" s="29">
        <v>144526.39999999999</v>
      </c>
      <c r="H66" s="39">
        <f t="shared" si="1"/>
        <v>0.99673379310344823</v>
      </c>
    </row>
    <row r="67" spans="1:8" s="43" customFormat="1" ht="47.25" x14ac:dyDescent="0.25">
      <c r="A67" s="15" t="s">
        <v>72</v>
      </c>
      <c r="B67" s="12">
        <v>7</v>
      </c>
      <c r="C67" s="12">
        <v>1</v>
      </c>
      <c r="D67" s="17" t="s">
        <v>67</v>
      </c>
      <c r="E67" s="13">
        <v>410</v>
      </c>
      <c r="F67" s="37">
        <v>145000</v>
      </c>
      <c r="G67" s="37">
        <v>144526.39999999999</v>
      </c>
      <c r="H67" s="40">
        <f t="shared" si="1"/>
        <v>0.99673379310344823</v>
      </c>
    </row>
    <row r="68" spans="1:8" ht="63" x14ac:dyDescent="0.25">
      <c r="A68" s="32" t="s">
        <v>9</v>
      </c>
      <c r="B68" s="20">
        <v>5</v>
      </c>
      <c r="C68" s="20">
        <v>1</v>
      </c>
      <c r="D68" s="9" t="s">
        <v>10</v>
      </c>
      <c r="E68" s="21"/>
      <c r="F68" s="29">
        <f>F69</f>
        <v>13665.7</v>
      </c>
      <c r="G68" s="29">
        <f>G69</f>
        <v>13665.7</v>
      </c>
      <c r="H68" s="39">
        <f t="shared" si="1"/>
        <v>1</v>
      </c>
    </row>
    <row r="69" spans="1:8" s="43" customFormat="1" x14ac:dyDescent="0.25">
      <c r="A69" s="15" t="s">
        <v>8</v>
      </c>
      <c r="B69" s="12">
        <v>5</v>
      </c>
      <c r="C69" s="12">
        <v>1</v>
      </c>
      <c r="D69" s="17" t="s">
        <v>10</v>
      </c>
      <c r="E69" s="13">
        <v>410</v>
      </c>
      <c r="F69" s="37">
        <v>13665.7</v>
      </c>
      <c r="G69" s="37">
        <v>13665.7</v>
      </c>
      <c r="H69" s="40">
        <f t="shared" si="1"/>
        <v>1</v>
      </c>
    </row>
    <row r="70" spans="1:8" ht="47.25" x14ac:dyDescent="0.25">
      <c r="A70" s="18" t="s">
        <v>36</v>
      </c>
      <c r="B70" s="20">
        <v>5</v>
      </c>
      <c r="C70" s="20">
        <v>2</v>
      </c>
      <c r="D70" s="9" t="s">
        <v>37</v>
      </c>
      <c r="E70" s="21" t="s">
        <v>7</v>
      </c>
      <c r="F70" s="29">
        <f>SUM(F71:F72)</f>
        <v>12899.8</v>
      </c>
      <c r="G70" s="29">
        <f>SUM(G71:G72)</f>
        <v>0</v>
      </c>
      <c r="H70" s="39">
        <f t="shared" si="1"/>
        <v>0</v>
      </c>
    </row>
    <row r="71" spans="1:8" ht="31.5" x14ac:dyDescent="0.25">
      <c r="A71" s="15" t="s">
        <v>70</v>
      </c>
      <c r="B71" s="12">
        <v>5</v>
      </c>
      <c r="C71" s="12">
        <v>2</v>
      </c>
      <c r="D71" s="17" t="s">
        <v>37</v>
      </c>
      <c r="E71" s="13">
        <v>410</v>
      </c>
      <c r="F71" s="37">
        <v>9802.4</v>
      </c>
      <c r="G71" s="37">
        <v>0</v>
      </c>
      <c r="H71" s="40">
        <f t="shared" si="1"/>
        <v>0</v>
      </c>
    </row>
    <row r="72" spans="1:8" ht="31.5" x14ac:dyDescent="0.25">
      <c r="A72" s="15" t="s">
        <v>71</v>
      </c>
      <c r="B72" s="12">
        <v>5</v>
      </c>
      <c r="C72" s="12">
        <v>2</v>
      </c>
      <c r="D72" s="17" t="s">
        <v>37</v>
      </c>
      <c r="E72" s="13">
        <v>410</v>
      </c>
      <c r="F72" s="37">
        <v>3097.4</v>
      </c>
      <c r="G72" s="37">
        <v>0</v>
      </c>
      <c r="H72" s="40">
        <f t="shared" si="1"/>
        <v>0</v>
      </c>
    </row>
    <row r="73" spans="1:8" s="43" customFormat="1" ht="110.25" x14ac:dyDescent="0.25">
      <c r="A73" s="18" t="s">
        <v>89</v>
      </c>
      <c r="B73" s="20">
        <v>11</v>
      </c>
      <c r="C73" s="20">
        <v>2</v>
      </c>
      <c r="D73" s="9" t="s">
        <v>91</v>
      </c>
      <c r="E73" s="21"/>
      <c r="F73" s="29">
        <f>F74</f>
        <v>1000</v>
      </c>
      <c r="G73" s="29">
        <f>G74</f>
        <v>0</v>
      </c>
      <c r="H73" s="39">
        <f t="shared" si="1"/>
        <v>0</v>
      </c>
    </row>
    <row r="74" spans="1:8" x14ac:dyDescent="0.25">
      <c r="A74" s="15" t="s">
        <v>8</v>
      </c>
      <c r="B74" s="12">
        <v>11</v>
      </c>
      <c r="C74" s="12">
        <v>2</v>
      </c>
      <c r="D74" s="17" t="s">
        <v>91</v>
      </c>
      <c r="E74" s="13">
        <v>410</v>
      </c>
      <c r="F74" s="37">
        <v>1000</v>
      </c>
      <c r="G74" s="37">
        <v>0</v>
      </c>
      <c r="H74" s="40">
        <f t="shared" si="1"/>
        <v>0</v>
      </c>
    </row>
    <row r="75" spans="1:8" ht="31.5" x14ac:dyDescent="0.25">
      <c r="A75" s="18" t="s">
        <v>65</v>
      </c>
      <c r="B75" s="20">
        <v>5</v>
      </c>
      <c r="C75" s="20">
        <v>2</v>
      </c>
      <c r="D75" s="9" t="s">
        <v>68</v>
      </c>
      <c r="E75" s="21"/>
      <c r="F75" s="29">
        <v>7631.6</v>
      </c>
      <c r="G75" s="29">
        <v>7606.6</v>
      </c>
      <c r="H75" s="39">
        <f t="shared" si="1"/>
        <v>0.99672414696787048</v>
      </c>
    </row>
    <row r="76" spans="1:8" ht="47.25" x14ac:dyDescent="0.25">
      <c r="A76" s="15" t="s">
        <v>72</v>
      </c>
      <c r="B76" s="12">
        <v>5</v>
      </c>
      <c r="C76" s="12">
        <v>2</v>
      </c>
      <c r="D76" s="17" t="s">
        <v>68</v>
      </c>
      <c r="E76" s="13">
        <v>410</v>
      </c>
      <c r="F76" s="37">
        <v>7631.6</v>
      </c>
      <c r="G76" s="37">
        <v>7606.6</v>
      </c>
      <c r="H76" s="40">
        <f t="shared" si="1"/>
        <v>0.99672414696787048</v>
      </c>
    </row>
    <row r="77" spans="1:8" ht="94.5" x14ac:dyDescent="0.25">
      <c r="A77" s="18" t="s">
        <v>66</v>
      </c>
      <c r="B77" s="20">
        <v>5</v>
      </c>
      <c r="C77" s="20">
        <v>2</v>
      </c>
      <c r="D77" s="9" t="s">
        <v>92</v>
      </c>
      <c r="E77" s="21"/>
      <c r="F77" s="29">
        <f>F78</f>
        <v>789.5</v>
      </c>
      <c r="G77" s="29">
        <f>G78</f>
        <v>0</v>
      </c>
      <c r="H77" s="39">
        <f t="shared" si="1"/>
        <v>0</v>
      </c>
    </row>
    <row r="78" spans="1:8" ht="47.25" x14ac:dyDescent="0.25">
      <c r="A78" s="15" t="s">
        <v>69</v>
      </c>
      <c r="B78" s="12">
        <v>5</v>
      </c>
      <c r="C78" s="12">
        <v>2</v>
      </c>
      <c r="D78" s="17" t="s">
        <v>92</v>
      </c>
      <c r="E78" s="13">
        <v>410</v>
      </c>
      <c r="F78" s="37">
        <v>789.5</v>
      </c>
      <c r="G78" s="37">
        <v>0</v>
      </c>
      <c r="H78" s="40">
        <f t="shared" si="1"/>
        <v>0</v>
      </c>
    </row>
    <row r="79" spans="1:8" x14ac:dyDescent="0.25">
      <c r="A79" s="44"/>
      <c r="B79" s="45"/>
      <c r="C79" s="45"/>
      <c r="D79" s="46"/>
      <c r="E79" s="47"/>
      <c r="F79" s="48"/>
      <c r="G79" s="48"/>
      <c r="H79" s="49"/>
    </row>
    <row r="80" spans="1:8" x14ac:dyDescent="0.25">
      <c r="A80" s="44"/>
      <c r="B80" s="45"/>
      <c r="C80" s="45"/>
      <c r="D80" s="46"/>
      <c r="E80" s="47"/>
      <c r="F80" s="48"/>
      <c r="G80" s="48"/>
      <c r="H80" s="49"/>
    </row>
    <row r="81" spans="1:8" x14ac:dyDescent="0.25">
      <c r="A81" s="51" t="s">
        <v>38</v>
      </c>
      <c r="B81" s="51"/>
      <c r="C81" s="51"/>
      <c r="D81" s="51"/>
      <c r="E81" s="51"/>
      <c r="F81" s="51"/>
      <c r="G81" s="51"/>
      <c r="H81" s="51"/>
    </row>
  </sheetData>
  <mergeCells count="2">
    <mergeCell ref="A4:H4"/>
    <mergeCell ref="A81:H81"/>
  </mergeCells>
  <printOptions horizontalCentered="1"/>
  <pageMargins left="0.45" right="0.39370078740157483" top="0.78740157480314965" bottom="0.78740157480314965" header="0.51181102362204722" footer="0.51181102362204722"/>
  <pageSetup paperSize="9" scale="68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КВ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2021-05-14T06:31:59Z</cp:lastPrinted>
  <dcterms:created xsi:type="dcterms:W3CDTF">2021-02-26T09:05:01Z</dcterms:created>
  <dcterms:modified xsi:type="dcterms:W3CDTF">2023-07-26T02:53:24Z</dcterms:modified>
</cp:coreProperties>
</file>