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Изменение_изменений_Апрель\Решение_приложения\2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МБТ!$A$1:$AR$35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4" i="1" l="1"/>
  <c r="AQ14" i="1" l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13" i="1"/>
  <c r="N31" i="1"/>
  <c r="AP14" i="1" l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13" i="1"/>
  <c r="X31" i="1"/>
  <c r="Z31" i="1" l="1"/>
  <c r="AO31" i="1" l="1"/>
  <c r="AR30" i="1" l="1"/>
  <c r="AQ31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13" i="1"/>
  <c r="AF31" i="1"/>
  <c r="J31" i="1"/>
  <c r="K31" i="1"/>
  <c r="I31" i="1"/>
  <c r="H31" i="1"/>
  <c r="AP31" i="1" l="1"/>
  <c r="AK31" i="1"/>
  <c r="AL31" i="1"/>
  <c r="AM31" i="1"/>
  <c r="AN31" i="1"/>
  <c r="AI31" i="1"/>
  <c r="AG31" i="1"/>
  <c r="AH31" i="1"/>
  <c r="AC31" i="1"/>
  <c r="AD31" i="1"/>
  <c r="AE31" i="1"/>
  <c r="AA31" i="1"/>
  <c r="AB31" i="1"/>
  <c r="Y31" i="1"/>
  <c r="V31" i="1"/>
  <c r="O31" i="1"/>
  <c r="C31" i="1" l="1"/>
  <c r="D31" i="1"/>
  <c r="AV31" i="1" s="1"/>
  <c r="E31" i="1"/>
  <c r="AT31" i="1" s="1"/>
  <c r="F31" i="1"/>
  <c r="G31" i="1"/>
  <c r="L31" i="1"/>
  <c r="M31" i="1"/>
  <c r="P31" i="1"/>
  <c r="Q31" i="1"/>
  <c r="R31" i="1"/>
  <c r="S31" i="1"/>
  <c r="T31" i="1"/>
  <c r="U31" i="1"/>
  <c r="W31" i="1"/>
  <c r="AJ31" i="1"/>
  <c r="B31" i="1"/>
  <c r="AU31" i="1" l="1"/>
  <c r="AR31" i="1"/>
</calcChain>
</file>

<file path=xl/sharedStrings.xml><?xml version="1.0" encoding="utf-8"?>
<sst xmlns="http://schemas.openxmlformats.org/spreadsheetml/2006/main" count="120" uniqueCount="62">
  <si>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</si>
  <si>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</si>
  <si>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</si>
  <si>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</si>
  <si>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</si>
  <si>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</si>
  <si>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</si>
  <si>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</si>
  <si>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</si>
  <si>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</si>
  <si>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</si>
  <si>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</si>
  <si>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</si>
  <si>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</si>
  <si>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</si>
  <si>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</si>
  <si>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</si>
  <si>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</si>
  <si>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</si>
  <si>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</si>
  <si>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</si>
  <si>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2023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</si>
  <si>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</si>
  <si>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</si>
  <si>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</si>
  <si>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</si>
  <si>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</si>
  <si>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</si>
  <si>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</si>
  <si>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</si>
  <si>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</si>
  <si>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</si>
  <si>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</si>
  <si>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</si>
  <si>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</si>
  <si>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</si>
  <si>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</si>
  <si>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</si>
  <si>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</si>
  <si>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</si>
  <si>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________________________</t>
  </si>
  <si>
    <t>тыс.рублей</t>
  </si>
  <si>
    <t>Приложение 6</t>
  </si>
  <si>
    <t>на 2023 год и плановый период 2024 и 2025 годов"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</si>
  <si>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</si>
  <si>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</si>
  <si>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</si>
  <si>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котельных, тепловых сетей, включая вынос водопроводов из каналов тепловой сети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</si>
  <si>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</si>
  <si>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</si>
  <si>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</si>
  <si>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 xml:space="preserve"> Субсидии 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“Комплексное развитие сельских территорий в Новосибирской области”</t>
  </si>
  <si>
    <t>Поддержание безопасного технического состояния гидротехнических сооружений Новосибирской области</t>
  </si>
  <si>
    <t>Осуществление мероприятий по капитальному ремонту гидротехнических сооружений</t>
  </si>
  <si>
    <t>Мероприятия на воинских захоронениях</t>
  </si>
  <si>
    <t>Проведение работ на воинских захоронениях (установка мемориальных знаков)</t>
  </si>
  <si>
    <t>Распределение межбюджетных трансфертов между бюджетами городских и сельских поселений на 2023 год и плановый период 2024 и 2025  годов</t>
  </si>
  <si>
    <t>Реализация проектов, направленных на создание комфортных условий проживания в сельской местности</t>
  </si>
  <si>
    <t>Формирование современного облика сельских территорий, направленных на создание и развитие инфраструктуры</t>
  </si>
  <si>
    <t>Закупка оборудования для создания "умных" спортивных площадок (модульное спортивное сооружение)</t>
  </si>
  <si>
    <t>Организация бесперебойной работы объектов тепло-, водоснабжения и водоотведения</t>
  </si>
  <si>
    <t>Обеспечение сбалансированности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</si>
</sst>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  <numFmt numFmtId="169" formatCode="#,##0.0_ ;[Red]\-#,##0.0\ 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2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/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165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9" fontId="1" fillId="0" borderId="0" xfId="0" applyNumberFormat="1" applyFont="1"/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4"/>
  <sheetViews>
    <sheetView showGridLines="0" tabSelected="1" view="pageBreakPreview" zoomScale="85" zoomScaleNormal="100" zoomScaleSheetLayoutView="85" workbookViewId="0">
      <pane xSplit="1" ySplit="12" topLeftCell="AB13" activePane="bottomRight" state="frozen"/>
      <selection pane="topRight" activeCell="B1" sqref="B1"/>
      <selection pane="bottomLeft" activeCell="A12" sqref="A12"/>
      <selection pane="bottomRight" activeCell="U15" sqref="U15"/>
    </sheetView>
  </sheetViews>
  <sheetFormatPr defaultColWidth="9.140625" defaultRowHeight="15.75" x14ac:dyDescent="0.25"/>
  <cols>
    <col min="1" max="1" width="32.85546875" style="2" customWidth="1"/>
    <col min="2" max="4" width="9.85546875" style="2" bestFit="1" customWidth="1"/>
    <col min="5" max="5" width="11.42578125" style="2" customWidth="1"/>
    <col min="6" max="7" width="9.85546875" style="2" bestFit="1" customWidth="1"/>
    <col min="8" max="8" width="31.7109375" style="2" customWidth="1"/>
    <col min="9" max="9" width="18.28515625" style="2" customWidth="1"/>
    <col min="10" max="11" width="10.7109375" style="2" bestFit="1" customWidth="1"/>
    <col min="12" max="12" width="19.42578125" style="2" customWidth="1"/>
    <col min="13" max="13" width="12.42578125" style="2" customWidth="1"/>
    <col min="14" max="14" width="12" style="2" customWidth="1"/>
    <col min="15" max="15" width="21.7109375" style="2" customWidth="1"/>
    <col min="16" max="16" width="26.140625" style="2" customWidth="1"/>
    <col min="17" max="17" width="24.42578125" style="2" customWidth="1"/>
    <col min="18" max="18" width="26.5703125" style="2" customWidth="1"/>
    <col min="19" max="19" width="24.7109375" style="2" customWidth="1"/>
    <col min="20" max="20" width="23" style="2" customWidth="1"/>
    <col min="21" max="21" width="18.7109375" style="2" customWidth="1"/>
    <col min="22" max="22" width="18.5703125" style="2" customWidth="1"/>
    <col min="23" max="24" width="20.140625" style="2" customWidth="1"/>
    <col min="25" max="25" width="18.42578125" style="2" customWidth="1"/>
    <col min="26" max="26" width="17.28515625" style="2" customWidth="1"/>
    <col min="27" max="28" width="10.7109375" style="2" bestFit="1" customWidth="1"/>
    <col min="29" max="29" width="26.140625" style="2" customWidth="1"/>
    <col min="30" max="30" width="13.7109375" style="2" customWidth="1"/>
    <col min="31" max="32" width="13.42578125" style="2" customWidth="1"/>
    <col min="33" max="33" width="12.7109375" style="2" customWidth="1"/>
    <col min="34" max="34" width="12.5703125" style="2" customWidth="1"/>
    <col min="35" max="35" width="21.5703125" style="2" customWidth="1"/>
    <col min="36" max="37" width="15.42578125" style="2" customWidth="1"/>
    <col min="38" max="40" width="9.85546875" style="2" bestFit="1" customWidth="1"/>
    <col min="41" max="41" width="15.42578125" style="2" customWidth="1"/>
    <col min="42" max="43" width="12.5703125" style="2" bestFit="1" customWidth="1"/>
    <col min="44" max="44" width="9.85546875" style="2" bestFit="1" customWidth="1"/>
    <col min="45" max="45" width="3.28515625" style="2" customWidth="1"/>
    <col min="46" max="46" width="13.42578125" style="2" bestFit="1" customWidth="1"/>
    <col min="47" max="47" width="11.42578125" style="2" bestFit="1" customWidth="1"/>
    <col min="48" max="216" width="9.140625" style="2" customWidth="1"/>
    <col min="217" max="16384" width="9.140625" style="2"/>
  </cols>
  <sheetData>
    <row r="1" spans="1:45" x14ac:dyDescent="0.25">
      <c r="G1" s="1"/>
      <c r="H1" s="28"/>
      <c r="I1" s="29"/>
      <c r="J1" s="29"/>
      <c r="K1" s="15"/>
      <c r="L1" s="15"/>
      <c r="M1" s="15"/>
      <c r="N1" s="15"/>
      <c r="O1" s="15"/>
      <c r="P1" s="16" t="s">
        <v>42</v>
      </c>
    </row>
    <row r="2" spans="1:45" x14ac:dyDescent="0.25">
      <c r="G2" s="1"/>
      <c r="H2" s="28"/>
      <c r="I2" s="29"/>
      <c r="J2" s="29"/>
      <c r="K2" s="17"/>
      <c r="L2" s="40" t="s">
        <v>37</v>
      </c>
      <c r="M2" s="40"/>
      <c r="N2" s="40"/>
      <c r="O2" s="40"/>
      <c r="P2" s="40"/>
    </row>
    <row r="3" spans="1:45" x14ac:dyDescent="0.25">
      <c r="G3" s="1"/>
      <c r="H3" s="28"/>
      <c r="I3" s="29"/>
      <c r="J3" s="29"/>
      <c r="K3" s="17"/>
      <c r="L3" s="40" t="s">
        <v>38</v>
      </c>
      <c r="M3" s="40"/>
      <c r="N3" s="40"/>
      <c r="O3" s="40"/>
      <c r="P3" s="40"/>
    </row>
    <row r="4" spans="1:45" x14ac:dyDescent="0.25">
      <c r="G4" s="18"/>
      <c r="H4" s="18"/>
      <c r="I4" s="18"/>
      <c r="J4" s="18"/>
      <c r="K4"/>
      <c r="L4" s="16"/>
      <c r="M4" s="16"/>
      <c r="N4" s="16"/>
      <c r="O4" s="16"/>
      <c r="P4" s="16" t="s">
        <v>39</v>
      </c>
    </row>
    <row r="5" spans="1:45" ht="15.75" customHeight="1" x14ac:dyDescent="0.25">
      <c r="H5" s="30"/>
      <c r="I5" s="30"/>
      <c r="J5" s="30"/>
      <c r="K5" s="30"/>
      <c r="L5" s="30"/>
      <c r="M5" s="40" t="s">
        <v>43</v>
      </c>
      <c r="N5" s="40"/>
      <c r="O5" s="40"/>
      <c r="P5" s="40"/>
    </row>
    <row r="6" spans="1:45" x14ac:dyDescent="0.25">
      <c r="F6" s="19"/>
      <c r="G6" s="19"/>
      <c r="H6" s="25"/>
      <c r="I6" s="25"/>
      <c r="J6" s="25"/>
      <c r="K6" s="19"/>
      <c r="L6" s="19"/>
      <c r="M6" s="22"/>
      <c r="N6" s="36"/>
      <c r="O6" s="19"/>
    </row>
    <row r="8" spans="1:45" ht="39.75" customHeight="1" x14ac:dyDescent="0.25">
      <c r="B8" s="52" t="s">
        <v>56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38"/>
      <c r="O8" s="2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20" t="s">
        <v>41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ht="14.25" customHeight="1" x14ac:dyDescent="0.25">
      <c r="A10" s="51" t="s">
        <v>29</v>
      </c>
      <c r="B10" s="50" t="s">
        <v>28</v>
      </c>
      <c r="C10" s="50"/>
      <c r="D10" s="50"/>
      <c r="E10" s="50"/>
      <c r="F10" s="50"/>
      <c r="G10" s="50"/>
      <c r="H10" s="50" t="s">
        <v>27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41" t="s">
        <v>26</v>
      </c>
      <c r="AQ10" s="42"/>
      <c r="AR10" s="43"/>
      <c r="AS10" s="4"/>
    </row>
    <row r="11" spans="1:45" s="24" customFormat="1" ht="181.5" customHeight="1" x14ac:dyDescent="0.25">
      <c r="A11" s="51"/>
      <c r="B11" s="47" t="s">
        <v>25</v>
      </c>
      <c r="C11" s="47"/>
      <c r="D11" s="47"/>
      <c r="E11" s="47" t="s">
        <v>24</v>
      </c>
      <c r="F11" s="47"/>
      <c r="G11" s="47"/>
      <c r="H11" s="33" t="s">
        <v>51</v>
      </c>
      <c r="I11" s="33" t="s">
        <v>57</v>
      </c>
      <c r="J11" s="47" t="s">
        <v>58</v>
      </c>
      <c r="K11" s="47"/>
      <c r="L11" s="33" t="s">
        <v>35</v>
      </c>
      <c r="M11" s="48" t="s">
        <v>36</v>
      </c>
      <c r="N11" s="49"/>
      <c r="O11" s="33" t="s">
        <v>44</v>
      </c>
      <c r="P11" s="33" t="s">
        <v>31</v>
      </c>
      <c r="Q11" s="33" t="s">
        <v>32</v>
      </c>
      <c r="R11" s="33" t="s">
        <v>30</v>
      </c>
      <c r="S11" s="33" t="s">
        <v>34</v>
      </c>
      <c r="T11" s="33" t="s">
        <v>33</v>
      </c>
      <c r="U11" s="33" t="s">
        <v>23</v>
      </c>
      <c r="V11" s="47" t="s">
        <v>46</v>
      </c>
      <c r="W11" s="47"/>
      <c r="X11" s="34" t="s">
        <v>61</v>
      </c>
      <c r="Y11" s="33" t="s">
        <v>47</v>
      </c>
      <c r="Z11" s="34" t="s">
        <v>60</v>
      </c>
      <c r="AA11" s="47" t="s">
        <v>48</v>
      </c>
      <c r="AB11" s="47"/>
      <c r="AC11" s="33" t="s">
        <v>49</v>
      </c>
      <c r="AD11" s="47" t="s">
        <v>50</v>
      </c>
      <c r="AE11" s="47"/>
      <c r="AF11" s="47" t="s">
        <v>52</v>
      </c>
      <c r="AG11" s="47"/>
      <c r="AH11" s="47"/>
      <c r="AI11" s="33" t="s">
        <v>53</v>
      </c>
      <c r="AJ11" s="33" t="s">
        <v>54</v>
      </c>
      <c r="AK11" s="33" t="s">
        <v>55</v>
      </c>
      <c r="AL11" s="47" t="s">
        <v>22</v>
      </c>
      <c r="AM11" s="47"/>
      <c r="AN11" s="47"/>
      <c r="AO11" s="33" t="s">
        <v>59</v>
      </c>
      <c r="AP11" s="44"/>
      <c r="AQ11" s="45"/>
      <c r="AR11" s="46"/>
      <c r="AS11" s="4"/>
    </row>
    <row r="12" spans="1:45" x14ac:dyDescent="0.25">
      <c r="A12" s="51"/>
      <c r="B12" s="5" t="s">
        <v>21</v>
      </c>
      <c r="C12" s="23" t="s">
        <v>20</v>
      </c>
      <c r="D12" s="23" t="s">
        <v>45</v>
      </c>
      <c r="E12" s="5" t="s">
        <v>21</v>
      </c>
      <c r="F12" s="23" t="s">
        <v>20</v>
      </c>
      <c r="G12" s="23" t="s">
        <v>45</v>
      </c>
      <c r="H12" s="26" t="s">
        <v>21</v>
      </c>
      <c r="I12" s="26" t="s">
        <v>21</v>
      </c>
      <c r="J12" s="26" t="s">
        <v>21</v>
      </c>
      <c r="K12" s="26" t="s">
        <v>20</v>
      </c>
      <c r="L12" s="5" t="s">
        <v>21</v>
      </c>
      <c r="M12" s="23" t="s">
        <v>21</v>
      </c>
      <c r="N12" s="37" t="s">
        <v>20</v>
      </c>
      <c r="O12" s="23" t="s">
        <v>21</v>
      </c>
      <c r="P12" s="23" t="s">
        <v>21</v>
      </c>
      <c r="Q12" s="23" t="s">
        <v>21</v>
      </c>
      <c r="R12" s="23" t="s">
        <v>21</v>
      </c>
      <c r="S12" s="23" t="s">
        <v>21</v>
      </c>
      <c r="T12" s="23" t="s">
        <v>21</v>
      </c>
      <c r="U12" s="23" t="s">
        <v>21</v>
      </c>
      <c r="V12" s="23" t="s">
        <v>21</v>
      </c>
      <c r="W12" s="23" t="s">
        <v>20</v>
      </c>
      <c r="X12" s="35" t="s">
        <v>21</v>
      </c>
      <c r="Y12" s="23" t="s">
        <v>21</v>
      </c>
      <c r="Z12" s="35" t="s">
        <v>21</v>
      </c>
      <c r="AA12" s="23" t="s">
        <v>21</v>
      </c>
      <c r="AB12" s="23" t="s">
        <v>20</v>
      </c>
      <c r="AC12" s="23" t="s">
        <v>21</v>
      </c>
      <c r="AD12" s="23" t="s">
        <v>21</v>
      </c>
      <c r="AE12" s="23" t="s">
        <v>20</v>
      </c>
      <c r="AF12" s="26" t="s">
        <v>21</v>
      </c>
      <c r="AG12" s="23" t="s">
        <v>20</v>
      </c>
      <c r="AH12" s="23" t="s">
        <v>45</v>
      </c>
      <c r="AI12" s="23" t="s">
        <v>21</v>
      </c>
      <c r="AJ12" s="23" t="s">
        <v>21</v>
      </c>
      <c r="AK12" s="23" t="s">
        <v>21</v>
      </c>
      <c r="AL12" s="23" t="s">
        <v>21</v>
      </c>
      <c r="AM12" s="23" t="s">
        <v>20</v>
      </c>
      <c r="AN12" s="23" t="s">
        <v>45</v>
      </c>
      <c r="AO12" s="32" t="s">
        <v>21</v>
      </c>
      <c r="AP12" s="5" t="s">
        <v>21</v>
      </c>
      <c r="AQ12" s="23" t="s">
        <v>20</v>
      </c>
      <c r="AR12" s="23" t="s">
        <v>45</v>
      </c>
      <c r="AS12" s="3"/>
    </row>
    <row r="13" spans="1:45" ht="15" customHeight="1" x14ac:dyDescent="0.25">
      <c r="A13" s="6" t="s">
        <v>19</v>
      </c>
      <c r="B13" s="7">
        <v>1730.2</v>
      </c>
      <c r="C13" s="8">
        <v>1811.1</v>
      </c>
      <c r="D13" s="8">
        <v>1889.1</v>
      </c>
      <c r="E13" s="7">
        <v>0.1</v>
      </c>
      <c r="F13" s="8">
        <v>0.1</v>
      </c>
      <c r="G13" s="8">
        <v>0.1</v>
      </c>
      <c r="H13" s="8">
        <v>0</v>
      </c>
      <c r="I13" s="8">
        <v>0</v>
      </c>
      <c r="J13" s="8">
        <v>0</v>
      </c>
      <c r="K13" s="8">
        <v>0</v>
      </c>
      <c r="L13" s="8">
        <v>600</v>
      </c>
      <c r="M13" s="7">
        <v>37000</v>
      </c>
      <c r="N13" s="7">
        <v>28000</v>
      </c>
      <c r="O13" s="7">
        <v>0</v>
      </c>
      <c r="P13" s="7">
        <v>0</v>
      </c>
      <c r="Q13" s="7">
        <v>0</v>
      </c>
      <c r="R13" s="7">
        <v>438.3</v>
      </c>
      <c r="S13" s="7">
        <v>0</v>
      </c>
      <c r="T13" s="7">
        <v>0</v>
      </c>
      <c r="U13" s="7">
        <v>16062.7</v>
      </c>
      <c r="V13" s="7">
        <v>0</v>
      </c>
      <c r="W13" s="7">
        <v>0</v>
      </c>
      <c r="X13" s="7">
        <v>350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169951.4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100000</v>
      </c>
      <c r="AP13" s="7">
        <f>B13+E13+H13+I13+J13+L13+M13+O13+P13+Q13+R13+S13+T13+U13+V13+Y13+Z13+AA13+AC13+AD13+AF13+AI13+AJ13+AK13+AL13+AO13+X13</f>
        <v>326132.7</v>
      </c>
      <c r="AQ13" s="8">
        <f>C13+F13+K13+W13+AB13+AE13+AG13+AM13+N13</f>
        <v>29811.200000000001</v>
      </c>
      <c r="AR13" s="8">
        <f>D13+G13+AH13+AN13</f>
        <v>1889.1999999999998</v>
      </c>
      <c r="AS13" s="9" t="s">
        <v>0</v>
      </c>
    </row>
    <row r="14" spans="1:45" ht="15" customHeight="1" x14ac:dyDescent="0.25">
      <c r="A14" s="6" t="s">
        <v>18</v>
      </c>
      <c r="B14" s="7">
        <v>692.1</v>
      </c>
      <c r="C14" s="8">
        <v>724.4</v>
      </c>
      <c r="D14" s="8">
        <v>752.1</v>
      </c>
      <c r="E14" s="7">
        <v>0.1</v>
      </c>
      <c r="F14" s="8">
        <v>0.1</v>
      </c>
      <c r="G14" s="8">
        <v>0.1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7">
        <v>0</v>
      </c>
      <c r="N14" s="7">
        <v>0</v>
      </c>
      <c r="O14" s="7">
        <v>0</v>
      </c>
      <c r="P14" s="7">
        <v>8950</v>
      </c>
      <c r="Q14" s="7">
        <v>0</v>
      </c>
      <c r="R14" s="7">
        <v>130</v>
      </c>
      <c r="S14" s="7">
        <v>0</v>
      </c>
      <c r="T14" s="7">
        <v>1425</v>
      </c>
      <c r="U14" s="7">
        <f>4405.9+10000</f>
        <v>14405.9</v>
      </c>
      <c r="V14" s="7">
        <v>100000</v>
      </c>
      <c r="W14" s="7">
        <v>150000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f t="shared" ref="AP14:AP30" si="0">B14+E14+H14+I14+J14+L14+M14+O14+P14+Q14+R14+S14+T14+U14+V14+Y14+Z14+AA14+AC14+AD14+AF14+AI14+AJ14+AK14+AL14+AO14+X14</f>
        <v>125603.1</v>
      </c>
      <c r="AQ14" s="8">
        <f t="shared" ref="AQ14:AQ30" si="1">C14+F14+K14+W14+AB14+AE14+AG14+AM14+N14</f>
        <v>150724.5</v>
      </c>
      <c r="AR14" s="8">
        <f t="shared" ref="AR14:AR29" si="2">D14+G14+AH14+AN14</f>
        <v>752.2</v>
      </c>
      <c r="AS14" s="9" t="s">
        <v>0</v>
      </c>
    </row>
    <row r="15" spans="1:45" ht="15" customHeight="1" x14ac:dyDescent="0.25">
      <c r="A15" s="6" t="s">
        <v>17</v>
      </c>
      <c r="B15" s="7">
        <v>346.1</v>
      </c>
      <c r="C15" s="8">
        <v>362.2</v>
      </c>
      <c r="D15" s="8">
        <v>376</v>
      </c>
      <c r="E15" s="7">
        <v>0.1</v>
      </c>
      <c r="F15" s="8">
        <v>0.1</v>
      </c>
      <c r="G15" s="8">
        <v>0.1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7">
        <v>3000</v>
      </c>
      <c r="N15" s="7">
        <v>0</v>
      </c>
      <c r="O15" s="7">
        <v>0</v>
      </c>
      <c r="P15" s="7">
        <v>7600</v>
      </c>
      <c r="Q15" s="7">
        <v>0</v>
      </c>
      <c r="R15" s="7">
        <v>130</v>
      </c>
      <c r="S15" s="7">
        <v>50</v>
      </c>
      <c r="T15" s="7">
        <v>2325</v>
      </c>
      <c r="U15" s="7">
        <v>3765.2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23199.4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f t="shared" si="0"/>
        <v>40415.800000000003</v>
      </c>
      <c r="AQ15" s="8">
        <f t="shared" si="1"/>
        <v>362.3</v>
      </c>
      <c r="AR15" s="8">
        <f t="shared" si="2"/>
        <v>376.1</v>
      </c>
      <c r="AS15" s="9" t="s">
        <v>0</v>
      </c>
    </row>
    <row r="16" spans="1:45" ht="15" customHeight="1" x14ac:dyDescent="0.25">
      <c r="A16" s="6" t="s">
        <v>16</v>
      </c>
      <c r="B16" s="7">
        <v>346.1</v>
      </c>
      <c r="C16" s="8">
        <v>362.2</v>
      </c>
      <c r="D16" s="8">
        <v>376</v>
      </c>
      <c r="E16" s="7">
        <v>0.1</v>
      </c>
      <c r="F16" s="8">
        <v>0.1</v>
      </c>
      <c r="G16" s="8">
        <v>0.1</v>
      </c>
      <c r="H16" s="8">
        <v>0</v>
      </c>
      <c r="I16" s="8">
        <v>0</v>
      </c>
      <c r="J16" s="8">
        <v>0</v>
      </c>
      <c r="K16" s="8">
        <v>0</v>
      </c>
      <c r="L16" s="8">
        <v>5900</v>
      </c>
      <c r="M16" s="7">
        <v>0</v>
      </c>
      <c r="N16" s="7">
        <v>0</v>
      </c>
      <c r="O16" s="7">
        <v>0</v>
      </c>
      <c r="P16" s="7">
        <v>9015</v>
      </c>
      <c r="Q16" s="7">
        <v>0</v>
      </c>
      <c r="R16" s="7">
        <v>568.29999999999995</v>
      </c>
      <c r="S16" s="7">
        <v>0</v>
      </c>
      <c r="T16" s="7">
        <v>0</v>
      </c>
      <c r="U16" s="7">
        <v>13402.5</v>
      </c>
      <c r="V16" s="7">
        <v>0</v>
      </c>
      <c r="W16" s="7">
        <v>0</v>
      </c>
      <c r="X16" s="7">
        <v>75</v>
      </c>
      <c r="Y16" s="7">
        <v>0</v>
      </c>
      <c r="Z16" s="7">
        <v>2489.8000000000002</v>
      </c>
      <c r="AA16" s="7">
        <v>13984</v>
      </c>
      <c r="AB16" s="7">
        <v>0</v>
      </c>
      <c r="AC16" s="7">
        <v>4116.5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f t="shared" si="0"/>
        <v>49897.3</v>
      </c>
      <c r="AQ16" s="8">
        <f t="shared" si="1"/>
        <v>362.3</v>
      </c>
      <c r="AR16" s="8">
        <f t="shared" si="2"/>
        <v>376.1</v>
      </c>
      <c r="AS16" s="9" t="s">
        <v>0</v>
      </c>
    </row>
    <row r="17" spans="1:48" ht="15" customHeight="1" x14ac:dyDescent="0.25">
      <c r="A17" s="6" t="s">
        <v>15</v>
      </c>
      <c r="B17" s="7">
        <v>692.1</v>
      </c>
      <c r="C17" s="8">
        <v>724.4</v>
      </c>
      <c r="D17" s="8">
        <v>752.1</v>
      </c>
      <c r="E17" s="7">
        <v>0.1</v>
      </c>
      <c r="F17" s="8">
        <v>0.1</v>
      </c>
      <c r="G17" s="8">
        <v>0.1</v>
      </c>
      <c r="H17" s="8">
        <v>0</v>
      </c>
      <c r="I17" s="8">
        <v>0</v>
      </c>
      <c r="J17" s="8">
        <v>0</v>
      </c>
      <c r="K17" s="8">
        <v>0</v>
      </c>
      <c r="L17" s="8">
        <v>2000</v>
      </c>
      <c r="M17" s="7">
        <v>3000</v>
      </c>
      <c r="N17" s="7">
        <v>0</v>
      </c>
      <c r="O17" s="7">
        <v>0</v>
      </c>
      <c r="P17" s="7">
        <v>2906.1</v>
      </c>
      <c r="Q17" s="7">
        <v>10800</v>
      </c>
      <c r="R17" s="7">
        <v>130</v>
      </c>
      <c r="S17" s="7">
        <v>50</v>
      </c>
      <c r="T17" s="7">
        <v>1000</v>
      </c>
      <c r="U17" s="7">
        <v>5466</v>
      </c>
      <c r="V17" s="7">
        <v>0</v>
      </c>
      <c r="W17" s="7">
        <v>0</v>
      </c>
      <c r="X17" s="7">
        <v>306</v>
      </c>
      <c r="Y17" s="7">
        <v>0</v>
      </c>
      <c r="Z17" s="7">
        <v>3473.7</v>
      </c>
      <c r="AA17" s="7">
        <v>36001</v>
      </c>
      <c r="AB17" s="7">
        <v>0</v>
      </c>
      <c r="AC17" s="7">
        <v>0</v>
      </c>
      <c r="AD17" s="7">
        <v>61000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f t="shared" si="0"/>
        <v>126825</v>
      </c>
      <c r="AQ17" s="8">
        <f t="shared" si="1"/>
        <v>724.5</v>
      </c>
      <c r="AR17" s="8">
        <f t="shared" si="2"/>
        <v>752.2</v>
      </c>
      <c r="AS17" s="9" t="s">
        <v>0</v>
      </c>
    </row>
    <row r="18" spans="1:48" ht="15" customHeight="1" x14ac:dyDescent="0.25">
      <c r="A18" s="6" t="s">
        <v>14</v>
      </c>
      <c r="B18" s="7">
        <v>346</v>
      </c>
      <c r="C18" s="8">
        <v>362.2</v>
      </c>
      <c r="D18" s="8">
        <v>376</v>
      </c>
      <c r="E18" s="7">
        <v>0.1</v>
      </c>
      <c r="F18" s="8">
        <v>0.1</v>
      </c>
      <c r="G18" s="8">
        <v>0.1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7">
        <v>0</v>
      </c>
      <c r="N18" s="7">
        <v>0</v>
      </c>
      <c r="O18" s="7">
        <v>0</v>
      </c>
      <c r="P18" s="7">
        <v>15967.5</v>
      </c>
      <c r="Q18" s="7">
        <v>1500</v>
      </c>
      <c r="R18" s="7">
        <v>1108.3</v>
      </c>
      <c r="S18" s="7">
        <v>0</v>
      </c>
      <c r="T18" s="7">
        <v>570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345.7</v>
      </c>
      <c r="AA18" s="7">
        <v>0</v>
      </c>
      <c r="AB18" s="7">
        <v>0</v>
      </c>
      <c r="AC18" s="7">
        <v>0</v>
      </c>
      <c r="AD18" s="7">
        <v>42000</v>
      </c>
      <c r="AE18" s="7">
        <v>0</v>
      </c>
      <c r="AF18" s="7">
        <v>0</v>
      </c>
      <c r="AG18" s="7">
        <v>1320</v>
      </c>
      <c r="AH18" s="7">
        <v>1320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f t="shared" si="0"/>
        <v>61837.599999999999</v>
      </c>
      <c r="AQ18" s="8">
        <f t="shared" si="1"/>
        <v>1682.3</v>
      </c>
      <c r="AR18" s="8">
        <f t="shared" si="2"/>
        <v>1696.1</v>
      </c>
      <c r="AS18" s="9" t="s">
        <v>0</v>
      </c>
    </row>
    <row r="19" spans="1:48" ht="15" customHeight="1" x14ac:dyDescent="0.25">
      <c r="A19" s="6" t="s">
        <v>13</v>
      </c>
      <c r="B19" s="7">
        <v>1038.0999999999999</v>
      </c>
      <c r="C19" s="8">
        <v>1086.7</v>
      </c>
      <c r="D19" s="8">
        <v>1128.0999999999999</v>
      </c>
      <c r="E19" s="7">
        <v>0.1</v>
      </c>
      <c r="F19" s="8">
        <v>0.1</v>
      </c>
      <c r="G19" s="8">
        <v>0.1</v>
      </c>
      <c r="H19" s="8">
        <v>0</v>
      </c>
      <c r="I19" s="8">
        <v>0</v>
      </c>
      <c r="J19" s="8">
        <v>0</v>
      </c>
      <c r="K19" s="8">
        <v>0</v>
      </c>
      <c r="L19" s="8">
        <v>11100</v>
      </c>
      <c r="M19" s="7">
        <v>0</v>
      </c>
      <c r="N19" s="7">
        <v>0</v>
      </c>
      <c r="O19" s="7">
        <v>0</v>
      </c>
      <c r="P19" s="7">
        <v>20950</v>
      </c>
      <c r="Q19" s="7">
        <v>1237.5999999999999</v>
      </c>
      <c r="R19" s="7">
        <v>468.3</v>
      </c>
      <c r="S19" s="7">
        <v>6000</v>
      </c>
      <c r="T19" s="7">
        <v>3000</v>
      </c>
      <c r="U19" s="7">
        <v>6625.5</v>
      </c>
      <c r="V19" s="7">
        <v>0</v>
      </c>
      <c r="W19" s="7">
        <v>0</v>
      </c>
      <c r="X19" s="7">
        <v>240</v>
      </c>
      <c r="Y19" s="7">
        <v>0</v>
      </c>
      <c r="Z19" s="7">
        <v>4940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f t="shared" si="0"/>
        <v>55599.6</v>
      </c>
      <c r="AQ19" s="8">
        <f t="shared" si="1"/>
        <v>1086.8</v>
      </c>
      <c r="AR19" s="8">
        <f t="shared" si="2"/>
        <v>1128.1999999999998</v>
      </c>
      <c r="AS19" s="9" t="s">
        <v>0</v>
      </c>
    </row>
    <row r="20" spans="1:48" ht="15" customHeight="1" x14ac:dyDescent="0.25">
      <c r="A20" s="6" t="s">
        <v>12</v>
      </c>
      <c r="B20" s="7">
        <v>346</v>
      </c>
      <c r="C20" s="8">
        <v>362.2</v>
      </c>
      <c r="D20" s="8">
        <v>376</v>
      </c>
      <c r="E20" s="7">
        <v>0.1</v>
      </c>
      <c r="F20" s="8">
        <v>0.1</v>
      </c>
      <c r="G20" s="8">
        <v>0.1</v>
      </c>
      <c r="H20" s="8">
        <v>0</v>
      </c>
      <c r="I20" s="8">
        <v>0</v>
      </c>
      <c r="J20" s="8">
        <v>0</v>
      </c>
      <c r="K20" s="8">
        <v>0</v>
      </c>
      <c r="L20" s="8">
        <v>40000</v>
      </c>
      <c r="M20" s="7">
        <v>3000</v>
      </c>
      <c r="N20" s="7">
        <v>0</v>
      </c>
      <c r="O20" s="7">
        <v>0</v>
      </c>
      <c r="P20" s="7">
        <v>4275</v>
      </c>
      <c r="Q20" s="7">
        <v>51500</v>
      </c>
      <c r="R20" s="7">
        <v>618.29999999999995</v>
      </c>
      <c r="S20" s="7">
        <v>300</v>
      </c>
      <c r="T20" s="7">
        <v>0</v>
      </c>
      <c r="U20" s="7">
        <v>5631.6</v>
      </c>
      <c r="V20" s="7">
        <v>0</v>
      </c>
      <c r="W20" s="7">
        <v>0</v>
      </c>
      <c r="X20" s="7">
        <v>0</v>
      </c>
      <c r="Y20" s="7">
        <v>0</v>
      </c>
      <c r="Z20" s="7">
        <v>2885.7</v>
      </c>
      <c r="AA20" s="7">
        <v>85637.4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f t="shared" si="0"/>
        <v>194194.1</v>
      </c>
      <c r="AQ20" s="8">
        <f t="shared" si="1"/>
        <v>362.3</v>
      </c>
      <c r="AR20" s="8">
        <f t="shared" si="2"/>
        <v>376.1</v>
      </c>
      <c r="AS20" s="9" t="s">
        <v>0</v>
      </c>
    </row>
    <row r="21" spans="1:48" ht="15" customHeight="1" x14ac:dyDescent="0.25">
      <c r="A21" s="6" t="s">
        <v>11</v>
      </c>
      <c r="B21" s="7">
        <v>346</v>
      </c>
      <c r="C21" s="8">
        <v>362.2</v>
      </c>
      <c r="D21" s="8">
        <v>376</v>
      </c>
      <c r="E21" s="7">
        <v>0.1</v>
      </c>
      <c r="F21" s="8">
        <v>0.1</v>
      </c>
      <c r="G21" s="8">
        <v>0.1</v>
      </c>
      <c r="H21" s="8">
        <v>0</v>
      </c>
      <c r="I21" s="8">
        <v>2000</v>
      </c>
      <c r="J21" s="8">
        <v>0</v>
      </c>
      <c r="K21" s="8">
        <v>0</v>
      </c>
      <c r="L21" s="8">
        <v>400</v>
      </c>
      <c r="M21" s="7">
        <v>0</v>
      </c>
      <c r="N21" s="7">
        <v>0</v>
      </c>
      <c r="O21" s="7">
        <v>0</v>
      </c>
      <c r="P21" s="7">
        <v>8000</v>
      </c>
      <c r="Q21" s="7">
        <v>1905.2</v>
      </c>
      <c r="R21" s="7">
        <v>1006.6</v>
      </c>
      <c r="S21" s="7">
        <v>0</v>
      </c>
      <c r="T21" s="7">
        <v>2000</v>
      </c>
      <c r="U21" s="7">
        <v>4306.6000000000004</v>
      </c>
      <c r="V21" s="7">
        <v>0</v>
      </c>
      <c r="W21" s="7">
        <v>0</v>
      </c>
      <c r="X21" s="7">
        <v>150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640.29999999999995</v>
      </c>
      <c r="AM21" s="7">
        <v>640.29999999999995</v>
      </c>
      <c r="AN21" s="7">
        <v>634.4</v>
      </c>
      <c r="AO21" s="7">
        <v>0</v>
      </c>
      <c r="AP21" s="7">
        <f t="shared" si="0"/>
        <v>20754.8</v>
      </c>
      <c r="AQ21" s="8">
        <f t="shared" si="1"/>
        <v>1002.5999999999999</v>
      </c>
      <c r="AR21" s="8">
        <f t="shared" si="2"/>
        <v>1010.5</v>
      </c>
      <c r="AS21" s="9" t="s">
        <v>0</v>
      </c>
    </row>
    <row r="22" spans="1:48" ht="15" customHeight="1" x14ac:dyDescent="0.25">
      <c r="A22" s="6" t="s">
        <v>10</v>
      </c>
      <c r="B22" s="7">
        <v>346</v>
      </c>
      <c r="C22" s="8">
        <v>362.2</v>
      </c>
      <c r="D22" s="8">
        <v>376</v>
      </c>
      <c r="E22" s="7">
        <v>0.1</v>
      </c>
      <c r="F22" s="8">
        <v>0.1</v>
      </c>
      <c r="G22" s="8">
        <v>0.1</v>
      </c>
      <c r="H22" s="8">
        <v>0</v>
      </c>
      <c r="I22" s="8">
        <v>1979.1</v>
      </c>
      <c r="J22" s="8">
        <v>0</v>
      </c>
      <c r="K22" s="8">
        <v>0</v>
      </c>
      <c r="L22" s="8">
        <v>6000</v>
      </c>
      <c r="M22" s="7">
        <v>0</v>
      </c>
      <c r="N22" s="7">
        <v>0</v>
      </c>
      <c r="O22" s="7">
        <v>700</v>
      </c>
      <c r="P22" s="7">
        <v>12662</v>
      </c>
      <c r="Q22" s="7">
        <v>0</v>
      </c>
      <c r="R22" s="7">
        <v>620</v>
      </c>
      <c r="S22" s="7">
        <v>0</v>
      </c>
      <c r="T22" s="7">
        <v>2000</v>
      </c>
      <c r="U22" s="7">
        <v>5300.4</v>
      </c>
      <c r="V22" s="7">
        <v>0</v>
      </c>
      <c r="W22" s="7">
        <v>0</v>
      </c>
      <c r="X22" s="7">
        <v>250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f t="shared" si="0"/>
        <v>29857.599999999999</v>
      </c>
      <c r="AQ22" s="8">
        <f t="shared" si="1"/>
        <v>362.3</v>
      </c>
      <c r="AR22" s="8">
        <f t="shared" si="2"/>
        <v>376.1</v>
      </c>
      <c r="AS22" s="9" t="s">
        <v>0</v>
      </c>
    </row>
    <row r="23" spans="1:48" ht="15" customHeight="1" x14ac:dyDescent="0.25">
      <c r="A23" s="6" t="s">
        <v>9</v>
      </c>
      <c r="B23" s="7">
        <v>346.1</v>
      </c>
      <c r="C23" s="8">
        <v>362.2</v>
      </c>
      <c r="D23" s="8">
        <v>376</v>
      </c>
      <c r="E23" s="7">
        <v>0.1</v>
      </c>
      <c r="F23" s="8">
        <v>0.1</v>
      </c>
      <c r="G23" s="8">
        <v>0.1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7">
        <v>2500</v>
      </c>
      <c r="N23" s="7">
        <v>0</v>
      </c>
      <c r="O23" s="7">
        <v>1000</v>
      </c>
      <c r="P23" s="7">
        <v>4500</v>
      </c>
      <c r="Q23" s="7">
        <v>0</v>
      </c>
      <c r="R23" s="7">
        <v>1706.6</v>
      </c>
      <c r="S23" s="7">
        <v>50</v>
      </c>
      <c r="T23" s="7">
        <v>1425</v>
      </c>
      <c r="U23" s="7">
        <v>1656.4</v>
      </c>
      <c r="V23" s="7">
        <v>0</v>
      </c>
      <c r="W23" s="7">
        <v>0</v>
      </c>
      <c r="X23" s="7">
        <v>250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f t="shared" si="0"/>
        <v>13434.2</v>
      </c>
      <c r="AQ23" s="8">
        <f t="shared" si="1"/>
        <v>362.3</v>
      </c>
      <c r="AR23" s="8">
        <f t="shared" si="2"/>
        <v>376.1</v>
      </c>
      <c r="AS23" s="9" t="s">
        <v>0</v>
      </c>
    </row>
    <row r="24" spans="1:48" ht="15" customHeight="1" x14ac:dyDescent="0.25">
      <c r="A24" s="6" t="s">
        <v>8</v>
      </c>
      <c r="B24" s="7">
        <v>346</v>
      </c>
      <c r="C24" s="8">
        <v>362.2</v>
      </c>
      <c r="D24" s="8">
        <v>376</v>
      </c>
      <c r="E24" s="7">
        <v>0.1</v>
      </c>
      <c r="F24" s="8">
        <v>0.1</v>
      </c>
      <c r="G24" s="8">
        <v>0.1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7">
        <v>0</v>
      </c>
      <c r="N24" s="7">
        <v>0</v>
      </c>
      <c r="O24" s="7">
        <v>0</v>
      </c>
      <c r="P24" s="7">
        <v>5000</v>
      </c>
      <c r="Q24" s="7">
        <v>1000</v>
      </c>
      <c r="R24" s="7">
        <v>620</v>
      </c>
      <c r="S24" s="7">
        <v>0</v>
      </c>
      <c r="T24" s="7">
        <v>0</v>
      </c>
      <c r="U24" s="7">
        <v>3246.5</v>
      </c>
      <c r="V24" s="7">
        <v>0</v>
      </c>
      <c r="W24" s="7">
        <v>0</v>
      </c>
      <c r="X24" s="7">
        <v>0</v>
      </c>
      <c r="Y24" s="7">
        <v>0</v>
      </c>
      <c r="Z24" s="7">
        <v>3828.5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f t="shared" si="0"/>
        <v>14041.1</v>
      </c>
      <c r="AQ24" s="8">
        <f t="shared" si="1"/>
        <v>362.3</v>
      </c>
      <c r="AR24" s="8">
        <f t="shared" si="2"/>
        <v>376.1</v>
      </c>
      <c r="AS24" s="9" t="s">
        <v>0</v>
      </c>
    </row>
    <row r="25" spans="1:48" ht="15" customHeight="1" x14ac:dyDescent="0.25">
      <c r="A25" s="6" t="s">
        <v>7</v>
      </c>
      <c r="B25" s="7">
        <v>346</v>
      </c>
      <c r="C25" s="8">
        <v>362.2</v>
      </c>
      <c r="D25" s="8">
        <v>376</v>
      </c>
      <c r="E25" s="7">
        <v>0.1</v>
      </c>
      <c r="F25" s="8">
        <v>0.1</v>
      </c>
      <c r="G25" s="8">
        <v>0.1</v>
      </c>
      <c r="H25" s="8">
        <v>0</v>
      </c>
      <c r="I25" s="8">
        <v>0</v>
      </c>
      <c r="J25" s="8">
        <v>0</v>
      </c>
      <c r="K25" s="8">
        <v>0</v>
      </c>
      <c r="L25" s="8">
        <v>20000</v>
      </c>
      <c r="M25" s="7">
        <v>0</v>
      </c>
      <c r="N25" s="7">
        <v>0</v>
      </c>
      <c r="O25" s="7">
        <v>0</v>
      </c>
      <c r="P25" s="7">
        <v>36498.699999999997</v>
      </c>
      <c r="Q25" s="7">
        <v>0</v>
      </c>
      <c r="R25" s="7">
        <v>670</v>
      </c>
      <c r="S25" s="7">
        <v>200</v>
      </c>
      <c r="T25" s="7">
        <v>900</v>
      </c>
      <c r="U25" s="7">
        <v>1888.3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600</v>
      </c>
      <c r="AM25" s="7">
        <v>600</v>
      </c>
      <c r="AN25" s="7">
        <v>600</v>
      </c>
      <c r="AO25" s="7">
        <v>0</v>
      </c>
      <c r="AP25" s="7">
        <f t="shared" si="0"/>
        <v>61103.1</v>
      </c>
      <c r="AQ25" s="8">
        <f t="shared" si="1"/>
        <v>962.3</v>
      </c>
      <c r="AR25" s="8">
        <f t="shared" si="2"/>
        <v>976.1</v>
      </c>
      <c r="AS25" s="9" t="s">
        <v>0</v>
      </c>
    </row>
    <row r="26" spans="1:48" ht="15" customHeight="1" x14ac:dyDescent="0.25">
      <c r="A26" s="6" t="s">
        <v>6</v>
      </c>
      <c r="B26" s="7">
        <v>138.4</v>
      </c>
      <c r="C26" s="8">
        <v>144.9</v>
      </c>
      <c r="D26" s="8">
        <v>150.4</v>
      </c>
      <c r="E26" s="7">
        <v>0.1</v>
      </c>
      <c r="F26" s="8">
        <v>0.1</v>
      </c>
      <c r="G26" s="8">
        <v>0.1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">
        <v>0</v>
      </c>
      <c r="N26" s="7">
        <v>0</v>
      </c>
      <c r="O26" s="7">
        <v>1000</v>
      </c>
      <c r="P26" s="7">
        <v>9070</v>
      </c>
      <c r="Q26" s="7">
        <v>6500</v>
      </c>
      <c r="R26" s="7">
        <v>720</v>
      </c>
      <c r="S26" s="7">
        <v>300</v>
      </c>
      <c r="T26" s="7">
        <v>0</v>
      </c>
      <c r="U26" s="7">
        <v>4442.8999999999996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f t="shared" si="0"/>
        <v>22171.4</v>
      </c>
      <c r="AQ26" s="8">
        <f t="shared" si="1"/>
        <v>145</v>
      </c>
      <c r="AR26" s="8">
        <f t="shared" si="2"/>
        <v>150.5</v>
      </c>
      <c r="AS26" s="9" t="s">
        <v>0</v>
      </c>
    </row>
    <row r="27" spans="1:48" ht="15" customHeight="1" x14ac:dyDescent="0.25">
      <c r="A27" s="6" t="s">
        <v>5</v>
      </c>
      <c r="B27" s="7">
        <v>346</v>
      </c>
      <c r="C27" s="8">
        <v>362.2</v>
      </c>
      <c r="D27" s="8">
        <v>376</v>
      </c>
      <c r="E27" s="7">
        <v>0.1</v>
      </c>
      <c r="F27" s="8">
        <v>0.1</v>
      </c>
      <c r="G27" s="8">
        <v>0.1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7">
        <v>0</v>
      </c>
      <c r="N27" s="7">
        <v>0</v>
      </c>
      <c r="O27" s="7">
        <v>1000</v>
      </c>
      <c r="P27" s="7">
        <v>5900</v>
      </c>
      <c r="Q27" s="7">
        <v>2400</v>
      </c>
      <c r="R27" s="7">
        <v>670</v>
      </c>
      <c r="S27" s="7">
        <v>0</v>
      </c>
      <c r="T27" s="7">
        <v>0</v>
      </c>
      <c r="U27" s="7">
        <v>1060.0999999999999</v>
      </c>
      <c r="V27" s="7">
        <v>0</v>
      </c>
      <c r="W27" s="7">
        <v>0</v>
      </c>
      <c r="X27" s="7">
        <v>0</v>
      </c>
      <c r="Y27" s="7">
        <v>0</v>
      </c>
      <c r="Z27" s="7">
        <v>2694.7</v>
      </c>
      <c r="AA27" s="7">
        <v>0</v>
      </c>
      <c r="AB27" s="7">
        <v>0</v>
      </c>
      <c r="AC27" s="7">
        <v>0</v>
      </c>
      <c r="AD27" s="7">
        <v>4300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123.1</v>
      </c>
      <c r="AK27" s="7">
        <v>16.3</v>
      </c>
      <c r="AL27" s="7">
        <v>0</v>
      </c>
      <c r="AM27" s="7">
        <v>0</v>
      </c>
      <c r="AN27" s="7">
        <v>0</v>
      </c>
      <c r="AO27" s="7">
        <v>0</v>
      </c>
      <c r="AP27" s="7">
        <f t="shared" si="0"/>
        <v>18510.3</v>
      </c>
      <c r="AQ27" s="8">
        <f t="shared" si="1"/>
        <v>362.3</v>
      </c>
      <c r="AR27" s="8">
        <f t="shared" si="2"/>
        <v>376.1</v>
      </c>
      <c r="AS27" s="9" t="s">
        <v>0</v>
      </c>
    </row>
    <row r="28" spans="1:48" ht="15" customHeight="1" x14ac:dyDescent="0.25">
      <c r="A28" s="6" t="s">
        <v>4</v>
      </c>
      <c r="B28" s="7">
        <v>692.1</v>
      </c>
      <c r="C28" s="8">
        <v>724.4</v>
      </c>
      <c r="D28" s="8">
        <v>752.1</v>
      </c>
      <c r="E28" s="7">
        <v>0.1</v>
      </c>
      <c r="F28" s="8">
        <v>0.1</v>
      </c>
      <c r="G28" s="8">
        <v>0.1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7">
        <v>0</v>
      </c>
      <c r="N28" s="7">
        <v>0</v>
      </c>
      <c r="O28" s="7">
        <v>0</v>
      </c>
      <c r="P28" s="7">
        <v>13265</v>
      </c>
      <c r="Q28" s="7">
        <v>21250</v>
      </c>
      <c r="R28" s="7">
        <v>618.29999999999995</v>
      </c>
      <c r="S28" s="7">
        <v>0</v>
      </c>
      <c r="T28" s="7">
        <v>3000</v>
      </c>
      <c r="U28" s="7">
        <v>21990</v>
      </c>
      <c r="V28" s="7">
        <v>0</v>
      </c>
      <c r="W28" s="7">
        <v>0</v>
      </c>
      <c r="X28" s="7">
        <v>0</v>
      </c>
      <c r="Y28" s="7">
        <v>51434.1</v>
      </c>
      <c r="Z28" s="7">
        <v>4408</v>
      </c>
      <c r="AA28" s="7">
        <v>0</v>
      </c>
      <c r="AB28" s="7">
        <v>0</v>
      </c>
      <c r="AC28" s="7">
        <v>0</v>
      </c>
      <c r="AD28" s="7">
        <v>501500</v>
      </c>
      <c r="AE28" s="7">
        <v>500000</v>
      </c>
      <c r="AF28" s="7">
        <v>0</v>
      </c>
      <c r="AG28" s="7">
        <v>0</v>
      </c>
      <c r="AH28" s="7">
        <v>0</v>
      </c>
      <c r="AI28" s="7">
        <v>33629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f t="shared" si="0"/>
        <v>651786.6</v>
      </c>
      <c r="AQ28" s="8">
        <f t="shared" si="1"/>
        <v>500724.5</v>
      </c>
      <c r="AR28" s="8">
        <f t="shared" si="2"/>
        <v>752.2</v>
      </c>
      <c r="AS28" s="9" t="s">
        <v>0</v>
      </c>
    </row>
    <row r="29" spans="1:48" ht="15" customHeight="1" x14ac:dyDescent="0.25">
      <c r="A29" s="6" t="s">
        <v>3</v>
      </c>
      <c r="B29" s="7">
        <v>692.1</v>
      </c>
      <c r="C29" s="8">
        <v>724.4</v>
      </c>
      <c r="D29" s="8">
        <v>752.1</v>
      </c>
      <c r="E29" s="7">
        <v>0.1</v>
      </c>
      <c r="F29" s="8">
        <v>0.1</v>
      </c>
      <c r="G29" s="8">
        <v>0.1</v>
      </c>
      <c r="H29" s="8">
        <v>5600</v>
      </c>
      <c r="I29" s="8">
        <v>1959.8</v>
      </c>
      <c r="J29" s="8">
        <v>224693.9</v>
      </c>
      <c r="K29" s="8">
        <v>179122.3</v>
      </c>
      <c r="L29" s="8">
        <v>10000</v>
      </c>
      <c r="M29" s="7">
        <v>0</v>
      </c>
      <c r="N29" s="7">
        <v>0</v>
      </c>
      <c r="O29" s="7">
        <v>1000</v>
      </c>
      <c r="P29" s="7">
        <v>0</v>
      </c>
      <c r="Q29" s="7">
        <v>1000</v>
      </c>
      <c r="R29" s="7">
        <v>280</v>
      </c>
      <c r="S29" s="7">
        <v>0</v>
      </c>
      <c r="T29" s="7">
        <v>589</v>
      </c>
      <c r="U29" s="7">
        <v>3975.3</v>
      </c>
      <c r="V29" s="7">
        <v>0</v>
      </c>
      <c r="W29" s="7">
        <v>0</v>
      </c>
      <c r="X29" s="7">
        <v>50</v>
      </c>
      <c r="Y29" s="7">
        <v>0</v>
      </c>
      <c r="Z29" s="7">
        <v>0</v>
      </c>
      <c r="AA29" s="7">
        <v>131336.4</v>
      </c>
      <c r="AB29" s="7">
        <v>130039.9</v>
      </c>
      <c r="AC29" s="7">
        <v>0</v>
      </c>
      <c r="AD29" s="7">
        <v>8000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f t="shared" si="0"/>
        <v>389176.6</v>
      </c>
      <c r="AQ29" s="8">
        <f t="shared" si="1"/>
        <v>309886.69999999995</v>
      </c>
      <c r="AR29" s="8">
        <f t="shared" si="2"/>
        <v>752.2</v>
      </c>
      <c r="AS29" s="9" t="s">
        <v>0</v>
      </c>
    </row>
    <row r="30" spans="1:48" ht="15" customHeight="1" x14ac:dyDescent="0.25">
      <c r="A30" s="6" t="s">
        <v>2</v>
      </c>
      <c r="B30" s="7">
        <v>346</v>
      </c>
      <c r="C30" s="8">
        <v>362.2</v>
      </c>
      <c r="D30" s="8">
        <v>376</v>
      </c>
      <c r="E30" s="7">
        <v>0.1</v>
      </c>
      <c r="F30" s="8">
        <v>0.1</v>
      </c>
      <c r="G30" s="8">
        <v>0.1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7">
        <v>0</v>
      </c>
      <c r="N30" s="7">
        <v>0</v>
      </c>
      <c r="O30" s="7">
        <v>1000</v>
      </c>
      <c r="P30" s="7">
        <v>11000</v>
      </c>
      <c r="Q30" s="7">
        <v>4050</v>
      </c>
      <c r="R30" s="7">
        <v>280</v>
      </c>
      <c r="S30" s="7">
        <v>0</v>
      </c>
      <c r="T30" s="7">
        <v>0</v>
      </c>
      <c r="U30" s="7">
        <v>4041.5</v>
      </c>
      <c r="V30" s="7">
        <v>0</v>
      </c>
      <c r="W30" s="7">
        <v>0</v>
      </c>
      <c r="X30" s="7">
        <v>45.5</v>
      </c>
      <c r="Y30" s="7">
        <v>0</v>
      </c>
      <c r="Z30" s="7">
        <v>2578.3000000000002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1320</v>
      </c>
      <c r="AG30" s="7">
        <v>1320</v>
      </c>
      <c r="AH30" s="7">
        <v>1320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f t="shared" si="0"/>
        <v>24661.399999999998</v>
      </c>
      <c r="AQ30" s="8">
        <f t="shared" si="1"/>
        <v>1682.3</v>
      </c>
      <c r="AR30" s="8">
        <f>D30+G30+AH30+AN30+0.2</f>
        <v>1696.3</v>
      </c>
      <c r="AS30" s="9" t="s">
        <v>0</v>
      </c>
    </row>
    <row r="31" spans="1:48" x14ac:dyDescent="0.25">
      <c r="A31" s="10" t="s">
        <v>1</v>
      </c>
      <c r="B31" s="11">
        <f>SUM(B13:B30)</f>
        <v>9481.4000000000015</v>
      </c>
      <c r="C31" s="11">
        <f t="shared" ref="C31:AO31" si="3">SUM(C13:C30)</f>
        <v>9924.4999999999982</v>
      </c>
      <c r="D31" s="11">
        <f t="shared" si="3"/>
        <v>10312</v>
      </c>
      <c r="E31" s="11">
        <f t="shared" si="3"/>
        <v>1.8000000000000005</v>
      </c>
      <c r="F31" s="11">
        <f t="shared" si="3"/>
        <v>1.8000000000000005</v>
      </c>
      <c r="G31" s="11">
        <f t="shared" si="3"/>
        <v>1.8000000000000005</v>
      </c>
      <c r="H31" s="11">
        <f t="shared" si="3"/>
        <v>5600</v>
      </c>
      <c r="I31" s="11">
        <f t="shared" si="3"/>
        <v>5938.9</v>
      </c>
      <c r="J31" s="11">
        <f t="shared" si="3"/>
        <v>224693.9</v>
      </c>
      <c r="K31" s="11">
        <f t="shared" si="3"/>
        <v>179122.3</v>
      </c>
      <c r="L31" s="11">
        <f t="shared" si="3"/>
        <v>96000</v>
      </c>
      <c r="M31" s="11">
        <f t="shared" si="3"/>
        <v>48500</v>
      </c>
      <c r="N31" s="11">
        <f t="shared" si="3"/>
        <v>28000</v>
      </c>
      <c r="O31" s="11">
        <f t="shared" si="3"/>
        <v>5700</v>
      </c>
      <c r="P31" s="11">
        <f t="shared" si="3"/>
        <v>175559.3</v>
      </c>
      <c r="Q31" s="11">
        <f t="shared" si="3"/>
        <v>103142.8</v>
      </c>
      <c r="R31" s="11">
        <f t="shared" si="3"/>
        <v>10783</v>
      </c>
      <c r="S31" s="11">
        <f t="shared" si="3"/>
        <v>6950</v>
      </c>
      <c r="T31" s="11">
        <f t="shared" si="3"/>
        <v>18234</v>
      </c>
      <c r="U31" s="11">
        <f t="shared" si="3"/>
        <v>117267.4</v>
      </c>
      <c r="V31" s="11">
        <f t="shared" si="3"/>
        <v>100000</v>
      </c>
      <c r="W31" s="11">
        <f t="shared" si="3"/>
        <v>150000</v>
      </c>
      <c r="X31" s="11">
        <f t="shared" si="3"/>
        <v>1716.5</v>
      </c>
      <c r="Y31" s="11">
        <f t="shared" si="3"/>
        <v>51434.1</v>
      </c>
      <c r="Z31" s="11">
        <f t="shared" si="3"/>
        <v>27644.400000000001</v>
      </c>
      <c r="AA31" s="11">
        <f t="shared" si="3"/>
        <v>266958.8</v>
      </c>
      <c r="AB31" s="11">
        <f t="shared" si="3"/>
        <v>130039.9</v>
      </c>
      <c r="AC31" s="11">
        <f t="shared" si="3"/>
        <v>27315.9</v>
      </c>
      <c r="AD31" s="31">
        <f t="shared" si="3"/>
        <v>786751.4</v>
      </c>
      <c r="AE31" s="31">
        <f t="shared" si="3"/>
        <v>500000</v>
      </c>
      <c r="AF31" s="31">
        <f t="shared" si="3"/>
        <v>1320</v>
      </c>
      <c r="AG31" s="11">
        <f t="shared" si="3"/>
        <v>2640</v>
      </c>
      <c r="AH31" s="11">
        <f t="shared" si="3"/>
        <v>2640</v>
      </c>
      <c r="AI31" s="11">
        <f t="shared" si="3"/>
        <v>33629</v>
      </c>
      <c r="AJ31" s="11">
        <f t="shared" si="3"/>
        <v>123.1</v>
      </c>
      <c r="AK31" s="11">
        <f t="shared" si="3"/>
        <v>16.3</v>
      </c>
      <c r="AL31" s="11">
        <f t="shared" si="3"/>
        <v>1240.3</v>
      </c>
      <c r="AM31" s="11">
        <f t="shared" si="3"/>
        <v>1240.3</v>
      </c>
      <c r="AN31" s="11">
        <f t="shared" si="3"/>
        <v>1234.4000000000001</v>
      </c>
      <c r="AO31" s="11">
        <f t="shared" si="3"/>
        <v>100000</v>
      </c>
      <c r="AP31" s="11">
        <f>SUM(AP13:AP30)-0.2</f>
        <v>2226002.0999999996</v>
      </c>
      <c r="AQ31" s="11">
        <f>SUM(AQ13:AQ30)+0.2</f>
        <v>1000968.9999999999</v>
      </c>
      <c r="AR31" s="11">
        <f t="shared" ref="AR31" si="4">SUM(AR13:AR30)</f>
        <v>14188.400000000003</v>
      </c>
      <c r="AS31" s="4" t="s">
        <v>0</v>
      </c>
      <c r="AT31" s="39">
        <f>AP31-B31-E31</f>
        <v>2216518.9</v>
      </c>
      <c r="AU31" s="39">
        <f>AQ31-C31-F31</f>
        <v>991042.69999999984</v>
      </c>
      <c r="AV31" s="39">
        <f>AR31-D31-G31</f>
        <v>3874.6000000000031</v>
      </c>
    </row>
    <row r="32" spans="1:48" ht="12.75" customHeight="1" x14ac:dyDescent="0.25">
      <c r="A32" s="3"/>
      <c r="B32" s="12"/>
      <c r="C32" s="13"/>
      <c r="D32" s="14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4" spans="36:44" x14ac:dyDescent="0.25">
      <c r="AJ34" s="27" t="s">
        <v>40</v>
      </c>
      <c r="AK34" s="27"/>
      <c r="AL34" s="27"/>
      <c r="AM34" s="27"/>
      <c r="AN34" s="27"/>
      <c r="AO34" s="27"/>
      <c r="AP34" s="27"/>
      <c r="AQ34" s="27"/>
      <c r="AR34" s="27"/>
    </row>
  </sheetData>
  <mergeCells count="17">
    <mergeCell ref="J11:K11"/>
    <mergeCell ref="M5:P5"/>
    <mergeCell ref="AF11:AH11"/>
    <mergeCell ref="H10:AO10"/>
    <mergeCell ref="A10:A12"/>
    <mergeCell ref="B10:G10"/>
    <mergeCell ref="B11:D11"/>
    <mergeCell ref="E11:G11"/>
    <mergeCell ref="B8:M8"/>
    <mergeCell ref="L2:P2"/>
    <mergeCell ref="L3:P3"/>
    <mergeCell ref="AP10:AR11"/>
    <mergeCell ref="V11:W11"/>
    <mergeCell ref="AA11:AB11"/>
    <mergeCell ref="AD11:AE11"/>
    <mergeCell ref="AL11:AN11"/>
    <mergeCell ref="M11:N11"/>
  </mergeCells>
  <printOptions horizontalCentered="1"/>
  <pageMargins left="0.35433070866141736" right="0.35433070866141736" top="0.98425196850393704" bottom="0.98425196850393704" header="0.51181102362204722" footer="0.51181102362204722"/>
  <pageSetup scale="48" fitToWidth="3" orientation="landscape" r:id="rId1"/>
  <headerFooter alignWithMargins="0">
    <oddFooter>Страница  &amp;P из &amp;N</oddFooter>
  </headerFooter>
  <colBreaks count="1" manualBreakCount="1">
    <brk id="28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2023-02-17T02:30:32Z</cp:lastPrinted>
  <dcterms:created xsi:type="dcterms:W3CDTF">2021-11-10T06:43:41Z</dcterms:created>
  <dcterms:modified xsi:type="dcterms:W3CDTF">2023-04-19T02:40:57Z</dcterms:modified>
</cp:coreProperties>
</file>