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Февраль\Решение_Приложения\2_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МБТ!$A$1:$AO$35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4" i="1" l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13" i="1"/>
  <c r="AL31" i="1"/>
  <c r="AO30" i="1" l="1"/>
  <c r="AN30" i="1"/>
  <c r="AN31" i="1" s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13" i="1"/>
  <c r="AC31" i="1"/>
  <c r="J31" i="1"/>
  <c r="K31" i="1"/>
  <c r="I31" i="1"/>
  <c r="H31" i="1"/>
  <c r="AM31" i="1" l="1"/>
  <c r="AH31" i="1"/>
  <c r="AI31" i="1"/>
  <c r="AJ31" i="1"/>
  <c r="AK31" i="1"/>
  <c r="AF31" i="1"/>
  <c r="AD31" i="1"/>
  <c r="AE31" i="1"/>
  <c r="Z31" i="1"/>
  <c r="AA31" i="1"/>
  <c r="AB31" i="1"/>
  <c r="X31" i="1"/>
  <c r="Y31" i="1"/>
  <c r="W31" i="1"/>
  <c r="U31" i="1"/>
  <c r="N31" i="1"/>
  <c r="C31" i="1" l="1"/>
  <c r="D31" i="1"/>
  <c r="E31" i="1"/>
  <c r="F31" i="1"/>
  <c r="G31" i="1"/>
  <c r="L31" i="1"/>
  <c r="M31" i="1"/>
  <c r="O31" i="1"/>
  <c r="P31" i="1"/>
  <c r="Q31" i="1"/>
  <c r="R31" i="1"/>
  <c r="S31" i="1"/>
  <c r="T31" i="1"/>
  <c r="V31" i="1"/>
  <c r="AG31" i="1"/>
  <c r="B31" i="1"/>
  <c r="AO31" i="1" l="1"/>
</calcChain>
</file>

<file path=xl/sharedStrings.xml><?xml version="1.0" encoding="utf-8"?>
<sst xmlns="http://schemas.openxmlformats.org/spreadsheetml/2006/main" count="115" uniqueCount="60">
  <si>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</si>
  <si>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</si>
  <si>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</si>
  <si>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</si>
  <si>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</si>
  <si>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</si>
  <si>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</si>
  <si>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</si>
  <si>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</si>
  <si>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</si>
  <si>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</si>
  <si>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</si>
  <si>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</si>
  <si>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</si>
  <si>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</si>
  <si>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</si>
  <si>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</si>
  <si>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</si>
  <si>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</si>
  <si>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</si>
  <si>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</si>
  <si>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</si>
  <si>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</si>
  <si>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</si>
  <si>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</si>
  <si>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</si>
  <si>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</si>
  <si>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</si>
  <si>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</si>
  <si>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</si>
  <si>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</si>
  <si>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</si>
  <si>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</si>
  <si>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</si>
  <si>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</si>
  <si>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</si>
  <si>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</si>
  <si>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</si>
  <si>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</si>
  <si>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</si>
  <si>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________________________</t>
  </si>
  <si>
    <t>тыс.рублей</t>
  </si>
  <si>
    <t>Приложение 6</t>
  </si>
  <si>
    <t>на 2023 год и плановый период 2024 и 2025 годов"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</si>
  <si>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</si>
  <si>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</si>
  <si>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</si>
  <si>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</si>
  <si>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</si>
  <si>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</si>
  <si>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</si>
  <si>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Субсидии 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</si>
  <si>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Поддержание безопасного технического состояния гидротехнических сооружений Новосибирской области</t>
  </si>
  <si>
    <t>Осуществление мероприятий по капитальному ремонту гидротехнических сооружений</t>
  </si>
  <si>
    <t>Мероприятия на воинских захоронениях</t>
  </si>
  <si>
    <t>Проведение работ на воинских захоронениях (установка мемориальных знаков)</t>
  </si>
  <si>
    <t>Распределение межбюджетных трансфертов между бюджетами городских и сельских поселений на 2023 год и плановый период 2024 и 2025  годов</t>
  </si>
  <si>
    <t>Реализация проектов, направленных на создание комфортных условий проживания в сельской местности</t>
  </si>
  <si>
    <t>Формирование современного облика сельских территорий, направленных на создание и развитие инфраструктуры</t>
  </si>
  <si>
    <t>Закупка оборудования для создания "умных" спортивных площадок (модульное спортивное сооружение)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</si>
</sst>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/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"/>
  <sheetViews>
    <sheetView showGridLines="0" tabSelected="1" view="pageBreakPreview" zoomScale="85" zoomScaleNormal="100" zoomScaleSheetLayoutView="85" workbookViewId="0">
      <pane xSplit="1" ySplit="12" topLeftCell="B18" activePane="bottomRight" state="frozen"/>
      <selection pane="topRight" activeCell="B1" sqref="B1"/>
      <selection pane="bottomLeft" activeCell="A12" sqref="A12"/>
      <selection pane="bottomRight" activeCell="AQ29" sqref="AQ29"/>
    </sheetView>
  </sheetViews>
  <sheetFormatPr defaultColWidth="9.140625" defaultRowHeight="15.75" x14ac:dyDescent="0.25"/>
  <cols>
    <col min="1" max="1" width="32.85546875" style="2" customWidth="1"/>
    <col min="2" max="4" width="9.85546875" style="2" bestFit="1" customWidth="1"/>
    <col min="5" max="5" width="11.42578125" style="2" customWidth="1"/>
    <col min="6" max="7" width="9.85546875" style="2" bestFit="1" customWidth="1"/>
    <col min="8" max="8" width="31.7109375" style="2" customWidth="1"/>
    <col min="9" max="9" width="18.28515625" style="2" customWidth="1"/>
    <col min="10" max="11" width="10.7109375" style="2" bestFit="1" customWidth="1"/>
    <col min="12" max="12" width="19.42578125" style="2" customWidth="1"/>
    <col min="13" max="13" width="23.85546875" style="2" customWidth="1"/>
    <col min="14" max="14" width="21.7109375" style="2" customWidth="1"/>
    <col min="15" max="15" width="26.140625" style="2" customWidth="1"/>
    <col min="16" max="16" width="24.42578125" style="2" customWidth="1"/>
    <col min="17" max="17" width="26.5703125" style="2" customWidth="1"/>
    <col min="18" max="18" width="24.7109375" style="2" customWidth="1"/>
    <col min="19" max="19" width="23" style="2" customWidth="1"/>
    <col min="20" max="20" width="18.7109375" style="2" customWidth="1"/>
    <col min="21" max="21" width="18.5703125" style="2" customWidth="1"/>
    <col min="22" max="22" width="20.140625" style="2" customWidth="1"/>
    <col min="23" max="23" width="18.42578125" style="2" customWidth="1"/>
    <col min="24" max="25" width="10.7109375" style="2" bestFit="1" customWidth="1"/>
    <col min="26" max="26" width="26.140625" style="2" customWidth="1"/>
    <col min="27" max="27" width="13.7109375" style="2" customWidth="1"/>
    <col min="28" max="29" width="13.42578125" style="2" customWidth="1"/>
    <col min="30" max="30" width="12.7109375" style="2" customWidth="1"/>
    <col min="31" max="31" width="12.5703125" style="2" customWidth="1"/>
    <col min="32" max="32" width="21.5703125" style="2" customWidth="1"/>
    <col min="33" max="34" width="15.42578125" style="2" customWidth="1"/>
    <col min="35" max="37" width="9.85546875" style="2" bestFit="1" customWidth="1"/>
    <col min="38" max="38" width="15.42578125" style="2" customWidth="1"/>
    <col min="39" max="39" width="12.5703125" style="2" bestFit="1" customWidth="1"/>
    <col min="40" max="40" width="10.7109375" style="2" bestFit="1" customWidth="1"/>
    <col min="41" max="41" width="9.85546875" style="2" bestFit="1" customWidth="1"/>
    <col min="42" max="42" width="3.28515625" style="2" customWidth="1"/>
    <col min="43" max="213" width="9.140625" style="2" customWidth="1"/>
    <col min="214" max="16384" width="9.140625" style="2"/>
  </cols>
  <sheetData>
    <row r="1" spans="1:42" x14ac:dyDescent="0.25">
      <c r="G1" s="1"/>
      <c r="H1" s="28"/>
      <c r="I1" s="29"/>
      <c r="J1" s="29"/>
      <c r="K1" s="15"/>
      <c r="L1" s="15"/>
      <c r="M1" s="15"/>
      <c r="N1" s="15"/>
      <c r="O1" s="16" t="s">
        <v>42</v>
      </c>
    </row>
    <row r="2" spans="1:42" x14ac:dyDescent="0.25">
      <c r="G2" s="1"/>
      <c r="H2" s="28"/>
      <c r="I2" s="29"/>
      <c r="J2" s="29"/>
      <c r="K2" s="17"/>
      <c r="L2" s="38" t="s">
        <v>37</v>
      </c>
      <c r="M2" s="38"/>
      <c r="N2" s="38"/>
      <c r="O2" s="38"/>
    </row>
    <row r="3" spans="1:42" x14ac:dyDescent="0.25">
      <c r="G3" s="1"/>
      <c r="H3" s="28"/>
      <c r="I3" s="29"/>
      <c r="J3" s="29"/>
      <c r="K3" s="17"/>
      <c r="L3" s="38" t="s">
        <v>38</v>
      </c>
      <c r="M3" s="38"/>
      <c r="N3" s="38"/>
      <c r="O3" s="38"/>
    </row>
    <row r="4" spans="1:42" x14ac:dyDescent="0.25">
      <c r="G4" s="18"/>
      <c r="H4" s="18"/>
      <c r="I4" s="18"/>
      <c r="J4" s="18"/>
      <c r="K4"/>
      <c r="L4" s="16"/>
      <c r="M4" s="16"/>
      <c r="N4" s="16"/>
      <c r="O4" s="16" t="s">
        <v>39</v>
      </c>
    </row>
    <row r="5" spans="1:42" ht="15.75" customHeight="1" x14ac:dyDescent="0.25">
      <c r="H5" s="30"/>
      <c r="I5" s="30"/>
      <c r="J5" s="30"/>
      <c r="K5" s="30"/>
      <c r="L5" s="30"/>
      <c r="M5" s="38" t="s">
        <v>43</v>
      </c>
      <c r="N5" s="38"/>
      <c r="O5" s="38"/>
    </row>
    <row r="6" spans="1:42" x14ac:dyDescent="0.25">
      <c r="F6" s="19"/>
      <c r="G6" s="19"/>
      <c r="H6" s="25"/>
      <c r="I6" s="25"/>
      <c r="J6" s="25"/>
      <c r="K6" s="19"/>
      <c r="L6" s="19"/>
      <c r="M6" s="22"/>
      <c r="N6" s="19"/>
    </row>
    <row r="8" spans="1:42" ht="39.75" customHeight="1" x14ac:dyDescent="0.25">
      <c r="B8" s="37" t="s">
        <v>56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21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0" t="s">
        <v>41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ht="14.25" customHeight="1" x14ac:dyDescent="0.25">
      <c r="A10" s="34" t="s">
        <v>29</v>
      </c>
      <c r="B10" s="35" t="s">
        <v>28</v>
      </c>
      <c r="C10" s="35"/>
      <c r="D10" s="35"/>
      <c r="E10" s="35"/>
      <c r="F10" s="35"/>
      <c r="G10" s="35"/>
      <c r="H10" s="35" t="s">
        <v>27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9" t="s">
        <v>26</v>
      </c>
      <c r="AN10" s="40"/>
      <c r="AO10" s="41"/>
      <c r="AP10" s="4"/>
    </row>
    <row r="11" spans="1:42" s="24" customFormat="1" ht="181.5" customHeight="1" x14ac:dyDescent="0.25">
      <c r="A11" s="34"/>
      <c r="B11" s="36" t="s">
        <v>25</v>
      </c>
      <c r="C11" s="36"/>
      <c r="D11" s="36"/>
      <c r="E11" s="36" t="s">
        <v>24</v>
      </c>
      <c r="F11" s="36"/>
      <c r="G11" s="36"/>
      <c r="H11" s="33" t="s">
        <v>51</v>
      </c>
      <c r="I11" s="33" t="s">
        <v>57</v>
      </c>
      <c r="J11" s="36" t="s">
        <v>58</v>
      </c>
      <c r="K11" s="36"/>
      <c r="L11" s="33" t="s">
        <v>35</v>
      </c>
      <c r="M11" s="33" t="s">
        <v>36</v>
      </c>
      <c r="N11" s="33" t="s">
        <v>44</v>
      </c>
      <c r="O11" s="33" t="s">
        <v>31</v>
      </c>
      <c r="P11" s="33" t="s">
        <v>32</v>
      </c>
      <c r="Q11" s="33" t="s">
        <v>30</v>
      </c>
      <c r="R11" s="33" t="s">
        <v>34</v>
      </c>
      <c r="S11" s="33" t="s">
        <v>33</v>
      </c>
      <c r="T11" s="33" t="s">
        <v>23</v>
      </c>
      <c r="U11" s="36" t="s">
        <v>46</v>
      </c>
      <c r="V11" s="36"/>
      <c r="W11" s="33" t="s">
        <v>47</v>
      </c>
      <c r="X11" s="36" t="s">
        <v>48</v>
      </c>
      <c r="Y11" s="36"/>
      <c r="Z11" s="33" t="s">
        <v>49</v>
      </c>
      <c r="AA11" s="36" t="s">
        <v>50</v>
      </c>
      <c r="AB11" s="36"/>
      <c r="AC11" s="36" t="s">
        <v>52</v>
      </c>
      <c r="AD11" s="36"/>
      <c r="AE11" s="36"/>
      <c r="AF11" s="33" t="s">
        <v>53</v>
      </c>
      <c r="AG11" s="33" t="s">
        <v>54</v>
      </c>
      <c r="AH11" s="33" t="s">
        <v>55</v>
      </c>
      <c r="AI11" s="36" t="s">
        <v>22</v>
      </c>
      <c r="AJ11" s="36"/>
      <c r="AK11" s="36"/>
      <c r="AL11" s="33" t="s">
        <v>59</v>
      </c>
      <c r="AM11" s="42"/>
      <c r="AN11" s="43"/>
      <c r="AO11" s="44"/>
      <c r="AP11" s="4"/>
    </row>
    <row r="12" spans="1:42" x14ac:dyDescent="0.25">
      <c r="A12" s="34"/>
      <c r="B12" s="5" t="s">
        <v>21</v>
      </c>
      <c r="C12" s="23" t="s">
        <v>20</v>
      </c>
      <c r="D12" s="23" t="s">
        <v>45</v>
      </c>
      <c r="E12" s="5" t="s">
        <v>21</v>
      </c>
      <c r="F12" s="23" t="s">
        <v>20</v>
      </c>
      <c r="G12" s="23" t="s">
        <v>45</v>
      </c>
      <c r="H12" s="26" t="s">
        <v>21</v>
      </c>
      <c r="I12" s="26" t="s">
        <v>21</v>
      </c>
      <c r="J12" s="26" t="s">
        <v>21</v>
      </c>
      <c r="K12" s="26" t="s">
        <v>20</v>
      </c>
      <c r="L12" s="5" t="s">
        <v>21</v>
      </c>
      <c r="M12" s="23" t="s">
        <v>21</v>
      </c>
      <c r="N12" s="23" t="s">
        <v>21</v>
      </c>
      <c r="O12" s="23" t="s">
        <v>21</v>
      </c>
      <c r="P12" s="23" t="s">
        <v>21</v>
      </c>
      <c r="Q12" s="23" t="s">
        <v>21</v>
      </c>
      <c r="R12" s="23" t="s">
        <v>21</v>
      </c>
      <c r="S12" s="23" t="s">
        <v>21</v>
      </c>
      <c r="T12" s="23" t="s">
        <v>21</v>
      </c>
      <c r="U12" s="23" t="s">
        <v>21</v>
      </c>
      <c r="V12" s="23" t="s">
        <v>20</v>
      </c>
      <c r="W12" s="23" t="s">
        <v>21</v>
      </c>
      <c r="X12" s="23" t="s">
        <v>21</v>
      </c>
      <c r="Y12" s="23" t="s">
        <v>20</v>
      </c>
      <c r="Z12" s="23" t="s">
        <v>21</v>
      </c>
      <c r="AA12" s="23" t="s">
        <v>21</v>
      </c>
      <c r="AB12" s="23" t="s">
        <v>20</v>
      </c>
      <c r="AC12" s="26" t="s">
        <v>21</v>
      </c>
      <c r="AD12" s="23" t="s">
        <v>20</v>
      </c>
      <c r="AE12" s="23" t="s">
        <v>45</v>
      </c>
      <c r="AF12" s="23" t="s">
        <v>21</v>
      </c>
      <c r="AG12" s="23" t="s">
        <v>21</v>
      </c>
      <c r="AH12" s="23" t="s">
        <v>21</v>
      </c>
      <c r="AI12" s="23" t="s">
        <v>21</v>
      </c>
      <c r="AJ12" s="23" t="s">
        <v>20</v>
      </c>
      <c r="AK12" s="23" t="s">
        <v>45</v>
      </c>
      <c r="AL12" s="32" t="s">
        <v>21</v>
      </c>
      <c r="AM12" s="5" t="s">
        <v>21</v>
      </c>
      <c r="AN12" s="23" t="s">
        <v>20</v>
      </c>
      <c r="AO12" s="23" t="s">
        <v>45</v>
      </c>
      <c r="AP12" s="3"/>
    </row>
    <row r="13" spans="1:42" ht="15" customHeight="1" x14ac:dyDescent="0.25">
      <c r="A13" s="6" t="s">
        <v>19</v>
      </c>
      <c r="B13" s="7">
        <v>1730.2</v>
      </c>
      <c r="C13" s="8">
        <v>1811.1</v>
      </c>
      <c r="D13" s="8">
        <v>1889.1</v>
      </c>
      <c r="E13" s="7">
        <v>0.1</v>
      </c>
      <c r="F13" s="8">
        <v>0.1</v>
      </c>
      <c r="G13" s="8">
        <v>0.1</v>
      </c>
      <c r="H13" s="8">
        <v>0</v>
      </c>
      <c r="I13" s="8">
        <v>0</v>
      </c>
      <c r="J13" s="8">
        <v>0</v>
      </c>
      <c r="K13" s="8">
        <v>0</v>
      </c>
      <c r="L13" s="8">
        <v>600</v>
      </c>
      <c r="M13" s="7">
        <v>37000</v>
      </c>
      <c r="N13" s="7">
        <v>0</v>
      </c>
      <c r="O13" s="7">
        <v>0</v>
      </c>
      <c r="P13" s="7">
        <v>0</v>
      </c>
      <c r="Q13" s="7">
        <v>438.3</v>
      </c>
      <c r="R13" s="7">
        <v>0</v>
      </c>
      <c r="S13" s="7">
        <v>0</v>
      </c>
      <c r="T13" s="7">
        <v>10799.5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169951.4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100000</v>
      </c>
      <c r="AM13" s="7">
        <f>B13+E13+H13+I13+J13+L13+M13+N13+O13+P13+Q13+R13+S13+T13+U13+W13+X13+Z13+AA13+AC13+AF13+AG13+AH13+AI13+AL13</f>
        <v>320519.5</v>
      </c>
      <c r="AN13" s="8">
        <f>C13+F13+K13+V13+Y13+AB13+AD13+AJ13</f>
        <v>1811.1999999999998</v>
      </c>
      <c r="AO13" s="8">
        <f>D13+G13+AE13+AK13</f>
        <v>1889.1999999999998</v>
      </c>
      <c r="AP13" s="9" t="s">
        <v>0</v>
      </c>
    </row>
    <row r="14" spans="1:42" ht="15" customHeight="1" x14ac:dyDescent="0.25">
      <c r="A14" s="6" t="s">
        <v>18</v>
      </c>
      <c r="B14" s="7">
        <v>692.1</v>
      </c>
      <c r="C14" s="8">
        <v>724.4</v>
      </c>
      <c r="D14" s="8">
        <v>752.1</v>
      </c>
      <c r="E14" s="7">
        <v>0.1</v>
      </c>
      <c r="F14" s="8">
        <v>0.1</v>
      </c>
      <c r="G14" s="8">
        <v>0.1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7">
        <v>0</v>
      </c>
      <c r="N14" s="7">
        <v>0</v>
      </c>
      <c r="O14" s="7">
        <v>8950</v>
      </c>
      <c r="P14" s="7">
        <v>0</v>
      </c>
      <c r="Q14" s="7">
        <v>130</v>
      </c>
      <c r="R14" s="7">
        <v>0</v>
      </c>
      <c r="S14" s="7">
        <v>1425</v>
      </c>
      <c r="T14" s="7">
        <v>4405.8999999999996</v>
      </c>
      <c r="U14" s="7">
        <v>100000</v>
      </c>
      <c r="V14" s="7">
        <v>150000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f t="shared" ref="AM14:AM30" si="0">B14+E14+H14+I14+J14+L14+M14+N14+O14+P14+Q14+R14+S14+T14+U14+W14+X14+Z14+AA14+AC14+AF14+AG14+AH14+AI14+AL14</f>
        <v>115603.1</v>
      </c>
      <c r="AN14" s="8">
        <f t="shared" ref="AN14:AN29" si="1">C14+F14+K14+V14+Y14+AB14+AD14+AJ14</f>
        <v>150724.5</v>
      </c>
      <c r="AO14" s="8">
        <f t="shared" ref="AO14:AO29" si="2">D14+G14+AE14+AK14</f>
        <v>752.2</v>
      </c>
      <c r="AP14" s="9" t="s">
        <v>0</v>
      </c>
    </row>
    <row r="15" spans="1:42" ht="15" customHeight="1" x14ac:dyDescent="0.25">
      <c r="A15" s="6" t="s">
        <v>17</v>
      </c>
      <c r="B15" s="7">
        <v>346.1</v>
      </c>
      <c r="C15" s="8">
        <v>362.2</v>
      </c>
      <c r="D15" s="8">
        <v>376</v>
      </c>
      <c r="E15" s="7">
        <v>0.1</v>
      </c>
      <c r="F15" s="8">
        <v>0.1</v>
      </c>
      <c r="G15" s="8">
        <v>0.1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7">
        <v>3000</v>
      </c>
      <c r="N15" s="7">
        <v>0</v>
      </c>
      <c r="O15" s="7">
        <v>7600</v>
      </c>
      <c r="P15" s="7">
        <v>0</v>
      </c>
      <c r="Q15" s="7">
        <v>130</v>
      </c>
      <c r="R15" s="7">
        <v>0</v>
      </c>
      <c r="S15" s="7">
        <v>2325</v>
      </c>
      <c r="T15" s="7">
        <v>3765.2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23199.4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f t="shared" si="0"/>
        <v>40365.800000000003</v>
      </c>
      <c r="AN15" s="8">
        <f t="shared" si="1"/>
        <v>362.3</v>
      </c>
      <c r="AO15" s="8">
        <f t="shared" si="2"/>
        <v>376.1</v>
      </c>
      <c r="AP15" s="9" t="s">
        <v>0</v>
      </c>
    </row>
    <row r="16" spans="1:42" ht="15" customHeight="1" x14ac:dyDescent="0.25">
      <c r="A16" s="6" t="s">
        <v>16</v>
      </c>
      <c r="B16" s="7">
        <v>346.1</v>
      </c>
      <c r="C16" s="8">
        <v>362.2</v>
      </c>
      <c r="D16" s="8">
        <v>376</v>
      </c>
      <c r="E16" s="7">
        <v>0.1</v>
      </c>
      <c r="F16" s="8">
        <v>0.1</v>
      </c>
      <c r="G16" s="8">
        <v>0.1</v>
      </c>
      <c r="H16" s="8">
        <v>0</v>
      </c>
      <c r="I16" s="8">
        <v>0</v>
      </c>
      <c r="J16" s="8">
        <v>0</v>
      </c>
      <c r="K16" s="8">
        <v>0</v>
      </c>
      <c r="L16" s="8">
        <v>5900</v>
      </c>
      <c r="M16" s="7">
        <v>0</v>
      </c>
      <c r="N16" s="7">
        <v>0</v>
      </c>
      <c r="O16" s="7">
        <v>9015</v>
      </c>
      <c r="P16" s="7">
        <v>0</v>
      </c>
      <c r="Q16" s="7">
        <v>568.29999999999995</v>
      </c>
      <c r="R16" s="7">
        <v>0</v>
      </c>
      <c r="S16" s="7">
        <v>0</v>
      </c>
      <c r="T16" s="7">
        <v>13402.5</v>
      </c>
      <c r="U16" s="7">
        <v>0</v>
      </c>
      <c r="V16" s="7">
        <v>0</v>
      </c>
      <c r="W16" s="7">
        <v>0</v>
      </c>
      <c r="X16" s="7">
        <v>13984</v>
      </c>
      <c r="Y16" s="7">
        <v>0</v>
      </c>
      <c r="Z16" s="7">
        <v>4116.5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f t="shared" si="0"/>
        <v>47332.5</v>
      </c>
      <c r="AN16" s="8">
        <f t="shared" si="1"/>
        <v>362.3</v>
      </c>
      <c r="AO16" s="8">
        <f t="shared" si="2"/>
        <v>376.1</v>
      </c>
      <c r="AP16" s="9" t="s">
        <v>0</v>
      </c>
    </row>
    <row r="17" spans="1:42" ht="15" customHeight="1" x14ac:dyDescent="0.25">
      <c r="A17" s="6" t="s">
        <v>15</v>
      </c>
      <c r="B17" s="7">
        <v>692.1</v>
      </c>
      <c r="C17" s="8">
        <v>724.4</v>
      </c>
      <c r="D17" s="8">
        <v>752.1</v>
      </c>
      <c r="E17" s="7">
        <v>0.1</v>
      </c>
      <c r="F17" s="8">
        <v>0.1</v>
      </c>
      <c r="G17" s="8">
        <v>0.1</v>
      </c>
      <c r="H17" s="8">
        <v>0</v>
      </c>
      <c r="I17" s="8">
        <v>0</v>
      </c>
      <c r="J17" s="8">
        <v>0</v>
      </c>
      <c r="K17" s="8">
        <v>0</v>
      </c>
      <c r="L17" s="8">
        <v>2000</v>
      </c>
      <c r="M17" s="7">
        <v>3000</v>
      </c>
      <c r="N17" s="7">
        <v>0</v>
      </c>
      <c r="O17" s="7">
        <v>2906.1</v>
      </c>
      <c r="P17" s="7">
        <v>10800</v>
      </c>
      <c r="Q17" s="7">
        <v>130</v>
      </c>
      <c r="R17" s="7">
        <v>0</v>
      </c>
      <c r="S17" s="7">
        <v>1000</v>
      </c>
      <c r="T17" s="7">
        <v>5466</v>
      </c>
      <c r="U17" s="7">
        <v>0</v>
      </c>
      <c r="V17" s="7">
        <v>0</v>
      </c>
      <c r="W17" s="7">
        <v>0</v>
      </c>
      <c r="X17" s="7">
        <v>36001</v>
      </c>
      <c r="Y17" s="7">
        <v>0</v>
      </c>
      <c r="Z17" s="7">
        <v>0</v>
      </c>
      <c r="AA17" s="7">
        <v>61000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f t="shared" si="0"/>
        <v>122995.3</v>
      </c>
      <c r="AN17" s="8">
        <f t="shared" si="1"/>
        <v>724.5</v>
      </c>
      <c r="AO17" s="8">
        <f t="shared" si="2"/>
        <v>752.2</v>
      </c>
      <c r="AP17" s="9" t="s">
        <v>0</v>
      </c>
    </row>
    <row r="18" spans="1:42" ht="15" customHeight="1" x14ac:dyDescent="0.25">
      <c r="A18" s="6" t="s">
        <v>14</v>
      </c>
      <c r="B18" s="7">
        <v>346</v>
      </c>
      <c r="C18" s="8">
        <v>362.2</v>
      </c>
      <c r="D18" s="8">
        <v>376</v>
      </c>
      <c r="E18" s="7">
        <v>0.1</v>
      </c>
      <c r="F18" s="8">
        <v>0.1</v>
      </c>
      <c r="G18" s="8">
        <v>0.1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7">
        <v>0</v>
      </c>
      <c r="N18" s="7">
        <v>0</v>
      </c>
      <c r="O18" s="7">
        <v>15967.5</v>
      </c>
      <c r="P18" s="7">
        <v>1500</v>
      </c>
      <c r="Q18" s="7">
        <v>1108.3</v>
      </c>
      <c r="R18" s="7">
        <v>0</v>
      </c>
      <c r="S18" s="7">
        <v>570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42000</v>
      </c>
      <c r="AB18" s="7">
        <v>0</v>
      </c>
      <c r="AC18" s="7">
        <v>0</v>
      </c>
      <c r="AD18" s="7">
        <v>1320</v>
      </c>
      <c r="AE18" s="7">
        <v>1320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f t="shared" si="0"/>
        <v>61491.899999999994</v>
      </c>
      <c r="AN18" s="8">
        <f t="shared" si="1"/>
        <v>1682.3</v>
      </c>
      <c r="AO18" s="8">
        <f t="shared" si="2"/>
        <v>1696.1</v>
      </c>
      <c r="AP18" s="9" t="s">
        <v>0</v>
      </c>
    </row>
    <row r="19" spans="1:42" ht="15" customHeight="1" x14ac:dyDescent="0.25">
      <c r="A19" s="6" t="s">
        <v>13</v>
      </c>
      <c r="B19" s="7">
        <v>1038.0999999999999</v>
      </c>
      <c r="C19" s="8">
        <v>1086.7</v>
      </c>
      <c r="D19" s="8">
        <v>1128.0999999999999</v>
      </c>
      <c r="E19" s="7">
        <v>0.1</v>
      </c>
      <c r="F19" s="8">
        <v>0.1</v>
      </c>
      <c r="G19" s="8">
        <v>0.1</v>
      </c>
      <c r="H19" s="8">
        <v>0</v>
      </c>
      <c r="I19" s="8">
        <v>0</v>
      </c>
      <c r="J19" s="8">
        <v>0</v>
      </c>
      <c r="K19" s="8">
        <v>0</v>
      </c>
      <c r="L19" s="8">
        <v>11100</v>
      </c>
      <c r="M19" s="7">
        <v>0</v>
      </c>
      <c r="N19" s="7">
        <v>0</v>
      </c>
      <c r="O19" s="7">
        <v>20950</v>
      </c>
      <c r="P19" s="7">
        <v>1500</v>
      </c>
      <c r="Q19" s="7">
        <v>468.3</v>
      </c>
      <c r="R19" s="7">
        <v>6000</v>
      </c>
      <c r="S19" s="7">
        <v>3000</v>
      </c>
      <c r="T19" s="7">
        <v>6625.5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f t="shared" si="0"/>
        <v>50682</v>
      </c>
      <c r="AN19" s="8">
        <f t="shared" si="1"/>
        <v>1086.8</v>
      </c>
      <c r="AO19" s="8">
        <f t="shared" si="2"/>
        <v>1128.1999999999998</v>
      </c>
      <c r="AP19" s="9" t="s">
        <v>0</v>
      </c>
    </row>
    <row r="20" spans="1:42" ht="15" customHeight="1" x14ac:dyDescent="0.25">
      <c r="A20" s="6" t="s">
        <v>12</v>
      </c>
      <c r="B20" s="7">
        <v>346</v>
      </c>
      <c r="C20" s="8">
        <v>362.2</v>
      </c>
      <c r="D20" s="8">
        <v>376</v>
      </c>
      <c r="E20" s="7">
        <v>0.1</v>
      </c>
      <c r="F20" s="8">
        <v>0.1</v>
      </c>
      <c r="G20" s="8">
        <v>0.1</v>
      </c>
      <c r="H20" s="8">
        <v>0</v>
      </c>
      <c r="I20" s="8">
        <v>0</v>
      </c>
      <c r="J20" s="8">
        <v>0</v>
      </c>
      <c r="K20" s="8">
        <v>0</v>
      </c>
      <c r="L20" s="8">
        <v>40000</v>
      </c>
      <c r="M20" s="7">
        <v>3000</v>
      </c>
      <c r="N20" s="7">
        <v>0</v>
      </c>
      <c r="O20" s="7">
        <v>4275</v>
      </c>
      <c r="P20" s="7">
        <v>6500</v>
      </c>
      <c r="Q20" s="7">
        <v>618.29999999999995</v>
      </c>
      <c r="R20" s="7">
        <v>300</v>
      </c>
      <c r="S20" s="7">
        <v>0</v>
      </c>
      <c r="T20" s="7">
        <v>5631.6</v>
      </c>
      <c r="U20" s="7">
        <v>0</v>
      </c>
      <c r="V20" s="7">
        <v>0</v>
      </c>
      <c r="W20" s="7">
        <v>0</v>
      </c>
      <c r="X20" s="7">
        <v>85637.4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f t="shared" si="0"/>
        <v>146308.4</v>
      </c>
      <c r="AN20" s="8">
        <f t="shared" si="1"/>
        <v>362.3</v>
      </c>
      <c r="AO20" s="8">
        <f t="shared" si="2"/>
        <v>376.1</v>
      </c>
      <c r="AP20" s="9" t="s">
        <v>0</v>
      </c>
    </row>
    <row r="21" spans="1:42" ht="15" customHeight="1" x14ac:dyDescent="0.25">
      <c r="A21" s="6" t="s">
        <v>11</v>
      </c>
      <c r="B21" s="7">
        <v>346</v>
      </c>
      <c r="C21" s="8">
        <v>362.2</v>
      </c>
      <c r="D21" s="8">
        <v>376</v>
      </c>
      <c r="E21" s="7">
        <v>0.1</v>
      </c>
      <c r="F21" s="8">
        <v>0.1</v>
      </c>
      <c r="G21" s="8">
        <v>0.1</v>
      </c>
      <c r="H21" s="8">
        <v>0</v>
      </c>
      <c r="I21" s="8">
        <v>2000</v>
      </c>
      <c r="J21" s="8">
        <v>0</v>
      </c>
      <c r="K21" s="8">
        <v>0</v>
      </c>
      <c r="L21" s="8">
        <v>400</v>
      </c>
      <c r="M21" s="7">
        <v>0</v>
      </c>
      <c r="N21" s="7">
        <v>0</v>
      </c>
      <c r="O21" s="7">
        <v>8000</v>
      </c>
      <c r="P21" s="7">
        <v>2500</v>
      </c>
      <c r="Q21" s="7">
        <v>1006.6</v>
      </c>
      <c r="R21" s="7">
        <v>0</v>
      </c>
      <c r="S21" s="7">
        <v>2000</v>
      </c>
      <c r="T21" s="7">
        <v>4306.6000000000004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640.29999999999995</v>
      </c>
      <c r="AJ21" s="7">
        <v>640.29999999999995</v>
      </c>
      <c r="AK21" s="7">
        <v>634.4</v>
      </c>
      <c r="AL21" s="7">
        <v>0</v>
      </c>
      <c r="AM21" s="7">
        <f t="shared" si="0"/>
        <v>21199.600000000002</v>
      </c>
      <c r="AN21" s="8">
        <f t="shared" si="1"/>
        <v>1002.5999999999999</v>
      </c>
      <c r="AO21" s="8">
        <f t="shared" si="2"/>
        <v>1010.5</v>
      </c>
      <c r="AP21" s="9" t="s">
        <v>0</v>
      </c>
    </row>
    <row r="22" spans="1:42" ht="15" customHeight="1" x14ac:dyDescent="0.25">
      <c r="A22" s="6" t="s">
        <v>10</v>
      </c>
      <c r="B22" s="7">
        <v>346</v>
      </c>
      <c r="C22" s="8">
        <v>362.2</v>
      </c>
      <c r="D22" s="8">
        <v>376</v>
      </c>
      <c r="E22" s="7">
        <v>0.1</v>
      </c>
      <c r="F22" s="8">
        <v>0.1</v>
      </c>
      <c r="G22" s="8">
        <v>0.1</v>
      </c>
      <c r="H22" s="8">
        <v>0</v>
      </c>
      <c r="I22" s="8">
        <v>1979.1</v>
      </c>
      <c r="J22" s="8">
        <v>0</v>
      </c>
      <c r="K22" s="8">
        <v>0</v>
      </c>
      <c r="L22" s="8">
        <v>6000</v>
      </c>
      <c r="M22" s="7">
        <v>0</v>
      </c>
      <c r="N22" s="7">
        <v>700</v>
      </c>
      <c r="O22" s="7">
        <v>12662</v>
      </c>
      <c r="P22" s="7">
        <v>0</v>
      </c>
      <c r="Q22" s="7">
        <v>620</v>
      </c>
      <c r="R22" s="7">
        <v>0</v>
      </c>
      <c r="S22" s="7">
        <v>2000</v>
      </c>
      <c r="T22" s="7">
        <v>5300.4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f t="shared" si="0"/>
        <v>29607.599999999999</v>
      </c>
      <c r="AN22" s="8">
        <f t="shared" si="1"/>
        <v>362.3</v>
      </c>
      <c r="AO22" s="8">
        <f t="shared" si="2"/>
        <v>376.1</v>
      </c>
      <c r="AP22" s="9" t="s">
        <v>0</v>
      </c>
    </row>
    <row r="23" spans="1:42" ht="15" customHeight="1" x14ac:dyDescent="0.25">
      <c r="A23" s="6" t="s">
        <v>9</v>
      </c>
      <c r="B23" s="7">
        <v>346.1</v>
      </c>
      <c r="C23" s="8">
        <v>362.2</v>
      </c>
      <c r="D23" s="8">
        <v>376</v>
      </c>
      <c r="E23" s="7">
        <v>0.1</v>
      </c>
      <c r="F23" s="8">
        <v>0.1</v>
      </c>
      <c r="G23" s="8">
        <v>0.1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7">
        <v>2500</v>
      </c>
      <c r="N23" s="7">
        <v>1000</v>
      </c>
      <c r="O23" s="7">
        <v>4500</v>
      </c>
      <c r="P23" s="7">
        <v>0</v>
      </c>
      <c r="Q23" s="7">
        <v>1706.6</v>
      </c>
      <c r="R23" s="7">
        <v>0</v>
      </c>
      <c r="S23" s="7">
        <v>1425</v>
      </c>
      <c r="T23" s="7">
        <v>1656.4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f t="shared" si="0"/>
        <v>13134.2</v>
      </c>
      <c r="AN23" s="8">
        <f t="shared" si="1"/>
        <v>362.3</v>
      </c>
      <c r="AO23" s="8">
        <f t="shared" si="2"/>
        <v>376.1</v>
      </c>
      <c r="AP23" s="9" t="s">
        <v>0</v>
      </c>
    </row>
    <row r="24" spans="1:42" ht="15" customHeight="1" x14ac:dyDescent="0.25">
      <c r="A24" s="6" t="s">
        <v>8</v>
      </c>
      <c r="B24" s="7">
        <v>346</v>
      </c>
      <c r="C24" s="8">
        <v>362.2</v>
      </c>
      <c r="D24" s="8">
        <v>376</v>
      </c>
      <c r="E24" s="7">
        <v>0.1</v>
      </c>
      <c r="F24" s="8">
        <v>0.1</v>
      </c>
      <c r="G24" s="8">
        <v>0.1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7">
        <v>0</v>
      </c>
      <c r="N24" s="7">
        <v>0</v>
      </c>
      <c r="O24" s="7">
        <v>4000</v>
      </c>
      <c r="P24" s="7">
        <v>1000</v>
      </c>
      <c r="Q24" s="7">
        <v>620</v>
      </c>
      <c r="R24" s="7">
        <v>0</v>
      </c>
      <c r="S24" s="7">
        <v>0</v>
      </c>
      <c r="T24" s="7">
        <v>3246.5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f t="shared" si="0"/>
        <v>9212.6</v>
      </c>
      <c r="AN24" s="8">
        <f t="shared" si="1"/>
        <v>362.3</v>
      </c>
      <c r="AO24" s="8">
        <f t="shared" si="2"/>
        <v>376.1</v>
      </c>
      <c r="AP24" s="9" t="s">
        <v>0</v>
      </c>
    </row>
    <row r="25" spans="1:42" ht="15" customHeight="1" x14ac:dyDescent="0.25">
      <c r="A25" s="6" t="s">
        <v>7</v>
      </c>
      <c r="B25" s="7">
        <v>346</v>
      </c>
      <c r="C25" s="8">
        <v>362.2</v>
      </c>
      <c r="D25" s="8">
        <v>376</v>
      </c>
      <c r="E25" s="7">
        <v>0.1</v>
      </c>
      <c r="F25" s="8">
        <v>0.1</v>
      </c>
      <c r="G25" s="8">
        <v>0.1</v>
      </c>
      <c r="H25" s="8">
        <v>0</v>
      </c>
      <c r="I25" s="8">
        <v>0</v>
      </c>
      <c r="J25" s="8">
        <v>0</v>
      </c>
      <c r="K25" s="8">
        <v>0</v>
      </c>
      <c r="L25" s="8">
        <v>20000</v>
      </c>
      <c r="M25" s="7">
        <v>0</v>
      </c>
      <c r="N25" s="7">
        <v>0</v>
      </c>
      <c r="O25" s="7">
        <v>36498.699999999997</v>
      </c>
      <c r="P25" s="7">
        <v>0</v>
      </c>
      <c r="Q25" s="7">
        <v>670</v>
      </c>
      <c r="R25" s="7">
        <v>200</v>
      </c>
      <c r="S25" s="7">
        <v>900</v>
      </c>
      <c r="T25" s="7">
        <v>1888.3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600</v>
      </c>
      <c r="AJ25" s="7">
        <v>600</v>
      </c>
      <c r="AK25" s="7">
        <v>600</v>
      </c>
      <c r="AL25" s="7">
        <v>0</v>
      </c>
      <c r="AM25" s="7">
        <f t="shared" si="0"/>
        <v>61103.1</v>
      </c>
      <c r="AN25" s="8">
        <f t="shared" si="1"/>
        <v>962.3</v>
      </c>
      <c r="AO25" s="8">
        <f t="shared" si="2"/>
        <v>976.1</v>
      </c>
      <c r="AP25" s="9" t="s">
        <v>0</v>
      </c>
    </row>
    <row r="26" spans="1:42" ht="15" customHeight="1" x14ac:dyDescent="0.25">
      <c r="A26" s="6" t="s">
        <v>6</v>
      </c>
      <c r="B26" s="7">
        <v>138.4</v>
      </c>
      <c r="C26" s="8">
        <v>144.9</v>
      </c>
      <c r="D26" s="8">
        <v>150.4</v>
      </c>
      <c r="E26" s="7">
        <v>0.1</v>
      </c>
      <c r="F26" s="8">
        <v>0.1</v>
      </c>
      <c r="G26" s="8">
        <v>0.1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">
        <v>0</v>
      </c>
      <c r="N26" s="7">
        <v>1000</v>
      </c>
      <c r="O26" s="7">
        <v>9070</v>
      </c>
      <c r="P26" s="7">
        <v>6500</v>
      </c>
      <c r="Q26" s="7">
        <v>720</v>
      </c>
      <c r="R26" s="7">
        <v>300</v>
      </c>
      <c r="S26" s="7">
        <v>0</v>
      </c>
      <c r="T26" s="7">
        <v>4442.8999999999996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f t="shared" si="0"/>
        <v>22171.4</v>
      </c>
      <c r="AN26" s="8">
        <f t="shared" si="1"/>
        <v>145</v>
      </c>
      <c r="AO26" s="8">
        <f t="shared" si="2"/>
        <v>150.5</v>
      </c>
      <c r="AP26" s="9" t="s">
        <v>0</v>
      </c>
    </row>
    <row r="27" spans="1:42" ht="15" customHeight="1" x14ac:dyDescent="0.25">
      <c r="A27" s="6" t="s">
        <v>5</v>
      </c>
      <c r="B27" s="7">
        <v>346</v>
      </c>
      <c r="C27" s="8">
        <v>362.2</v>
      </c>
      <c r="D27" s="8">
        <v>376</v>
      </c>
      <c r="E27" s="7">
        <v>0.1</v>
      </c>
      <c r="F27" s="8">
        <v>0.1</v>
      </c>
      <c r="G27" s="8">
        <v>0.1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7">
        <v>0</v>
      </c>
      <c r="N27" s="7">
        <v>1000</v>
      </c>
      <c r="O27" s="7">
        <v>5900</v>
      </c>
      <c r="P27" s="7">
        <v>2400</v>
      </c>
      <c r="Q27" s="7">
        <v>670</v>
      </c>
      <c r="R27" s="7">
        <v>0</v>
      </c>
      <c r="S27" s="7">
        <v>0</v>
      </c>
      <c r="T27" s="7">
        <v>1060.0999999999999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4300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123.1</v>
      </c>
      <c r="AH27" s="7">
        <v>16.3</v>
      </c>
      <c r="AI27" s="7">
        <v>0</v>
      </c>
      <c r="AJ27" s="7">
        <v>0</v>
      </c>
      <c r="AK27" s="7">
        <v>0</v>
      </c>
      <c r="AL27" s="7">
        <v>0</v>
      </c>
      <c r="AM27" s="7">
        <f t="shared" si="0"/>
        <v>15815.6</v>
      </c>
      <c r="AN27" s="8">
        <f t="shared" si="1"/>
        <v>362.3</v>
      </c>
      <c r="AO27" s="8">
        <f t="shared" si="2"/>
        <v>376.1</v>
      </c>
      <c r="AP27" s="9" t="s">
        <v>0</v>
      </c>
    </row>
    <row r="28" spans="1:42" ht="15" customHeight="1" x14ac:dyDescent="0.25">
      <c r="A28" s="6" t="s">
        <v>4</v>
      </c>
      <c r="B28" s="7">
        <v>692.1</v>
      </c>
      <c r="C28" s="8">
        <v>724.4</v>
      </c>
      <c r="D28" s="8">
        <v>752.1</v>
      </c>
      <c r="E28" s="7">
        <v>0.1</v>
      </c>
      <c r="F28" s="8">
        <v>0.1</v>
      </c>
      <c r="G28" s="8">
        <v>0.1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7">
        <v>0</v>
      </c>
      <c r="N28" s="7">
        <v>0</v>
      </c>
      <c r="O28" s="7">
        <v>13265</v>
      </c>
      <c r="P28" s="7">
        <v>21250</v>
      </c>
      <c r="Q28" s="7">
        <v>618.29999999999995</v>
      </c>
      <c r="R28" s="7">
        <v>0</v>
      </c>
      <c r="S28" s="7">
        <v>3000</v>
      </c>
      <c r="T28" s="7">
        <v>20590</v>
      </c>
      <c r="U28" s="7">
        <v>0</v>
      </c>
      <c r="V28" s="7">
        <v>0</v>
      </c>
      <c r="W28" s="7">
        <v>51434.1</v>
      </c>
      <c r="X28" s="7">
        <v>0</v>
      </c>
      <c r="Y28" s="7">
        <v>0</v>
      </c>
      <c r="Z28" s="7">
        <v>0</v>
      </c>
      <c r="AA28" s="7">
        <v>501500</v>
      </c>
      <c r="AB28" s="7">
        <v>500000</v>
      </c>
      <c r="AC28" s="7">
        <v>0</v>
      </c>
      <c r="AD28" s="7">
        <v>0</v>
      </c>
      <c r="AE28" s="7">
        <v>0</v>
      </c>
      <c r="AF28" s="7">
        <v>33629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f t="shared" si="0"/>
        <v>645978.6</v>
      </c>
      <c r="AN28" s="8">
        <f t="shared" si="1"/>
        <v>500724.5</v>
      </c>
      <c r="AO28" s="8">
        <f t="shared" si="2"/>
        <v>752.2</v>
      </c>
      <c r="AP28" s="9" t="s">
        <v>0</v>
      </c>
    </row>
    <row r="29" spans="1:42" ht="15" customHeight="1" x14ac:dyDescent="0.25">
      <c r="A29" s="6" t="s">
        <v>3</v>
      </c>
      <c r="B29" s="7">
        <v>692.1</v>
      </c>
      <c r="C29" s="8">
        <v>724.4</v>
      </c>
      <c r="D29" s="8">
        <v>752.1</v>
      </c>
      <c r="E29" s="7">
        <v>0.1</v>
      </c>
      <c r="F29" s="8">
        <v>0.1</v>
      </c>
      <c r="G29" s="8">
        <v>0.1</v>
      </c>
      <c r="H29" s="8">
        <v>5600</v>
      </c>
      <c r="I29" s="8">
        <v>1959.8</v>
      </c>
      <c r="J29" s="8">
        <v>224693.9</v>
      </c>
      <c r="K29" s="8">
        <v>179122.3</v>
      </c>
      <c r="L29" s="8">
        <v>10000</v>
      </c>
      <c r="M29" s="7">
        <v>0</v>
      </c>
      <c r="N29" s="7">
        <v>1000</v>
      </c>
      <c r="O29" s="7">
        <v>0</v>
      </c>
      <c r="P29" s="7">
        <v>1000</v>
      </c>
      <c r="Q29" s="7">
        <v>280</v>
      </c>
      <c r="R29" s="7">
        <v>0</v>
      </c>
      <c r="S29" s="7">
        <v>589</v>
      </c>
      <c r="T29" s="7">
        <v>3975.3</v>
      </c>
      <c r="U29" s="7">
        <v>0</v>
      </c>
      <c r="V29" s="7">
        <v>0</v>
      </c>
      <c r="W29" s="7">
        <v>0</v>
      </c>
      <c r="X29" s="7">
        <v>131336.4</v>
      </c>
      <c r="Y29" s="7">
        <v>130039.9</v>
      </c>
      <c r="Z29" s="7">
        <v>0</v>
      </c>
      <c r="AA29" s="7">
        <v>8000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f t="shared" si="0"/>
        <v>389126.6</v>
      </c>
      <c r="AN29" s="8">
        <f t="shared" si="1"/>
        <v>309886.69999999995</v>
      </c>
      <c r="AO29" s="8">
        <f t="shared" si="2"/>
        <v>752.2</v>
      </c>
      <c r="AP29" s="9" t="s">
        <v>0</v>
      </c>
    </row>
    <row r="30" spans="1:42" ht="15" customHeight="1" x14ac:dyDescent="0.25">
      <c r="A30" s="6" t="s">
        <v>2</v>
      </c>
      <c r="B30" s="7">
        <v>346</v>
      </c>
      <c r="C30" s="8">
        <v>362.2</v>
      </c>
      <c r="D30" s="8">
        <v>376</v>
      </c>
      <c r="E30" s="7">
        <v>0.1</v>
      </c>
      <c r="F30" s="8">
        <v>0.1</v>
      </c>
      <c r="G30" s="8">
        <v>0.1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7">
        <v>0</v>
      </c>
      <c r="N30" s="7">
        <v>1000</v>
      </c>
      <c r="O30" s="7">
        <v>22000</v>
      </c>
      <c r="P30" s="7">
        <v>6000</v>
      </c>
      <c r="Q30" s="7">
        <v>280</v>
      </c>
      <c r="R30" s="7">
        <v>0</v>
      </c>
      <c r="S30" s="7">
        <v>0</v>
      </c>
      <c r="T30" s="7">
        <v>4041.5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1320</v>
      </c>
      <c r="AD30" s="7">
        <v>1320</v>
      </c>
      <c r="AE30" s="7">
        <v>1320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f t="shared" si="0"/>
        <v>34987.599999999999</v>
      </c>
      <c r="AN30" s="8">
        <f>C30+F30+K30+V30+Y30+AB30+AD30+AJ30+0.2</f>
        <v>1682.5</v>
      </c>
      <c r="AO30" s="8">
        <f>D30+G30+AE30+AK30+0.2</f>
        <v>1696.3</v>
      </c>
      <c r="AP30" s="9" t="s">
        <v>0</v>
      </c>
    </row>
    <row r="31" spans="1:42" x14ac:dyDescent="0.25">
      <c r="A31" s="10" t="s">
        <v>1</v>
      </c>
      <c r="B31" s="11">
        <f>SUM(B13:B30)</f>
        <v>9481.4000000000015</v>
      </c>
      <c r="C31" s="11">
        <f t="shared" ref="C31:AL31" si="3">SUM(C13:C30)</f>
        <v>9924.4999999999982</v>
      </c>
      <c r="D31" s="11">
        <f t="shared" si="3"/>
        <v>10312</v>
      </c>
      <c r="E31" s="11">
        <f t="shared" si="3"/>
        <v>1.8000000000000005</v>
      </c>
      <c r="F31" s="11">
        <f t="shared" si="3"/>
        <v>1.8000000000000005</v>
      </c>
      <c r="G31" s="11">
        <f t="shared" si="3"/>
        <v>1.8000000000000005</v>
      </c>
      <c r="H31" s="11">
        <f t="shared" si="3"/>
        <v>5600</v>
      </c>
      <c r="I31" s="11">
        <f t="shared" si="3"/>
        <v>5938.9</v>
      </c>
      <c r="J31" s="11">
        <f t="shared" si="3"/>
        <v>224693.9</v>
      </c>
      <c r="K31" s="11">
        <f t="shared" si="3"/>
        <v>179122.3</v>
      </c>
      <c r="L31" s="11">
        <f t="shared" si="3"/>
        <v>96000</v>
      </c>
      <c r="M31" s="11">
        <f t="shared" si="3"/>
        <v>48500</v>
      </c>
      <c r="N31" s="11">
        <f t="shared" si="3"/>
        <v>5700</v>
      </c>
      <c r="O31" s="11">
        <f t="shared" si="3"/>
        <v>185559.3</v>
      </c>
      <c r="P31" s="11">
        <f t="shared" si="3"/>
        <v>60950</v>
      </c>
      <c r="Q31" s="11">
        <f t="shared" si="3"/>
        <v>10783</v>
      </c>
      <c r="R31" s="11">
        <f t="shared" si="3"/>
        <v>6800</v>
      </c>
      <c r="S31" s="11">
        <f t="shared" si="3"/>
        <v>18234</v>
      </c>
      <c r="T31" s="11">
        <f t="shared" si="3"/>
        <v>100604.2</v>
      </c>
      <c r="U31" s="11">
        <f t="shared" si="3"/>
        <v>100000</v>
      </c>
      <c r="V31" s="11">
        <f t="shared" si="3"/>
        <v>150000</v>
      </c>
      <c r="W31" s="11">
        <f t="shared" si="3"/>
        <v>51434.1</v>
      </c>
      <c r="X31" s="11">
        <f t="shared" si="3"/>
        <v>266958.8</v>
      </c>
      <c r="Y31" s="11">
        <f t="shared" si="3"/>
        <v>130039.9</v>
      </c>
      <c r="Z31" s="11">
        <f t="shared" si="3"/>
        <v>27315.9</v>
      </c>
      <c r="AA31" s="31">
        <f t="shared" si="3"/>
        <v>786751.4</v>
      </c>
      <c r="AB31" s="31">
        <f t="shared" si="3"/>
        <v>500000</v>
      </c>
      <c r="AC31" s="31">
        <f t="shared" si="3"/>
        <v>1320</v>
      </c>
      <c r="AD31" s="11">
        <f t="shared" si="3"/>
        <v>2640</v>
      </c>
      <c r="AE31" s="11">
        <f t="shared" si="3"/>
        <v>2640</v>
      </c>
      <c r="AF31" s="11">
        <f t="shared" si="3"/>
        <v>33629</v>
      </c>
      <c r="AG31" s="11">
        <f t="shared" si="3"/>
        <v>123.1</v>
      </c>
      <c r="AH31" s="11">
        <f t="shared" si="3"/>
        <v>16.3</v>
      </c>
      <c r="AI31" s="11">
        <f t="shared" si="3"/>
        <v>1240.3</v>
      </c>
      <c r="AJ31" s="11">
        <f t="shared" si="3"/>
        <v>1240.3</v>
      </c>
      <c r="AK31" s="11">
        <f t="shared" si="3"/>
        <v>1234.4000000000001</v>
      </c>
      <c r="AL31" s="11">
        <f t="shared" si="3"/>
        <v>100000</v>
      </c>
      <c r="AM31" s="11">
        <f>SUM(AM13:AM30)-0.2</f>
        <v>2147635.1999999997</v>
      </c>
      <c r="AN31" s="11">
        <f>SUM(AN13:AN30)+0.2</f>
        <v>972969.19999999984</v>
      </c>
      <c r="AO31" s="11">
        <f t="shared" ref="AO31" si="4">SUM(AO13:AO30)</f>
        <v>14188.400000000003</v>
      </c>
      <c r="AP31" s="4" t="s">
        <v>0</v>
      </c>
    </row>
    <row r="32" spans="1:42" ht="12.75" customHeight="1" x14ac:dyDescent="0.25">
      <c r="A32" s="3"/>
      <c r="B32" s="12"/>
      <c r="C32" s="13"/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4" spans="33:41" x14ac:dyDescent="0.25">
      <c r="AG34" s="27" t="s">
        <v>40</v>
      </c>
      <c r="AH34" s="27"/>
      <c r="AI34" s="27"/>
      <c r="AJ34" s="27"/>
      <c r="AK34" s="27"/>
      <c r="AL34" s="27"/>
      <c r="AM34" s="27"/>
      <c r="AN34" s="27"/>
      <c r="AO34" s="27"/>
    </row>
  </sheetData>
  <mergeCells count="16">
    <mergeCell ref="L2:O2"/>
    <mergeCell ref="L3:O3"/>
    <mergeCell ref="AM10:AO11"/>
    <mergeCell ref="U11:V11"/>
    <mergeCell ref="X11:Y11"/>
    <mergeCell ref="AA11:AB11"/>
    <mergeCell ref="AI11:AK11"/>
    <mergeCell ref="J11:K11"/>
    <mergeCell ref="M5:O5"/>
    <mergeCell ref="AC11:AE11"/>
    <mergeCell ref="H10:AL10"/>
    <mergeCell ref="A10:A12"/>
    <mergeCell ref="B10:G10"/>
    <mergeCell ref="B11:D11"/>
    <mergeCell ref="E11:G11"/>
    <mergeCell ref="B8:M8"/>
  </mergeCells>
  <printOptions horizontalCentered="1"/>
  <pageMargins left="0.35433070866141736" right="0.35433070866141736" top="0.98425196850393704" bottom="0.98425196850393704" header="0.51181102362204722" footer="0.51181102362204722"/>
  <pageSetup scale="48" fitToWidth="3" orientation="landscape" r:id="rId1"/>
  <headerFooter alignWithMargins="0">
    <oddFooter>Страница  &amp;P из &amp;N</oddFooter>
  </headerFooter>
  <colBreaks count="1" manualBreakCount="1">
    <brk id="2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2023-02-17T02:30:32Z</cp:lastPrinted>
  <dcterms:created xsi:type="dcterms:W3CDTF">2021-11-10T06:43:41Z</dcterms:created>
  <dcterms:modified xsi:type="dcterms:W3CDTF">2023-02-17T02:30:38Z</dcterms:modified>
</cp:coreProperties>
</file>